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arektorikova\Desktop\"/>
    </mc:Choice>
  </mc:AlternateContent>
  <xr:revisionPtr revIDLastSave="0" documentId="8_{A2C3096A-EA9F-47EA-B8EB-90D62C46438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R 2026 ZAOKR." sheetId="1" r:id="rId1"/>
  </sheets>
  <definedNames>
    <definedName name="_xlnm.Print_Area" localSheetId="0">'NR 2026 ZAOKR.'!$A$1:$M$97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9" i="1" l="1"/>
  <c r="J78" i="1"/>
  <c r="J77" i="1" s="1"/>
  <c r="J76" i="1" s="1"/>
  <c r="J93" i="1" s="1"/>
  <c r="L77" i="1"/>
  <c r="H77" i="1"/>
  <c r="F77" i="1"/>
  <c r="F76" i="1" s="1"/>
  <c r="F93" i="1" s="1"/>
  <c r="L76" i="1"/>
  <c r="L93" i="1" s="1"/>
  <c r="H76" i="1"/>
  <c r="H93" i="1" s="1"/>
  <c r="H94" i="1" s="1"/>
  <c r="J70" i="1"/>
  <c r="L63" i="1"/>
  <c r="J63" i="1"/>
  <c r="H63" i="1"/>
  <c r="F63" i="1"/>
  <c r="L61" i="1"/>
  <c r="J61" i="1"/>
  <c r="H61" i="1"/>
  <c r="F61" i="1"/>
  <c r="J58" i="1"/>
  <c r="L57" i="1"/>
  <c r="J57" i="1"/>
  <c r="H57" i="1"/>
  <c r="F57" i="1"/>
  <c r="J56" i="1"/>
  <c r="L56" i="1" s="1"/>
  <c r="J53" i="1"/>
  <c r="L53" i="1" s="1"/>
  <c r="J44" i="1"/>
  <c r="H44" i="1"/>
  <c r="F44" i="1"/>
  <c r="J39" i="1"/>
  <c r="J38" i="1"/>
  <c r="J32" i="1" s="1"/>
  <c r="L32" i="1"/>
  <c r="H32" i="1"/>
  <c r="F32" i="1"/>
  <c r="L30" i="1"/>
  <c r="J30" i="1"/>
  <c r="H30" i="1"/>
  <c r="F30" i="1"/>
  <c r="F8" i="1" s="1"/>
  <c r="F7" i="1" s="1"/>
  <c r="F92" i="1" s="1"/>
  <c r="J28" i="1"/>
  <c r="J27" i="1" s="1"/>
  <c r="L27" i="1"/>
  <c r="H27" i="1"/>
  <c r="F27" i="1"/>
  <c r="J26" i="1"/>
  <c r="L23" i="1"/>
  <c r="J23" i="1"/>
  <c r="H23" i="1"/>
  <c r="F23" i="1"/>
  <c r="J22" i="1"/>
  <c r="L22" i="1" s="1"/>
  <c r="J20" i="1"/>
  <c r="L20" i="1" s="1"/>
  <c r="J19" i="1"/>
  <c r="L19" i="1" s="1"/>
  <c r="L10" i="1" s="1"/>
  <c r="J11" i="1"/>
  <c r="H10" i="1"/>
  <c r="H8" i="1" s="1"/>
  <c r="H7" i="1" s="1"/>
  <c r="H92" i="1" s="1"/>
  <c r="F10" i="1"/>
  <c r="J9" i="1"/>
  <c r="L44" i="1" l="1"/>
  <c r="L8" i="1"/>
  <c r="L7" i="1" s="1"/>
  <c r="L92" i="1" s="1"/>
  <c r="F94" i="1"/>
  <c r="L94" i="1"/>
  <c r="J10" i="1"/>
  <c r="J8" i="1" s="1"/>
  <c r="J7" i="1" s="1"/>
  <c r="J92" i="1" s="1"/>
  <c r="J94" i="1" s="1"/>
</calcChain>
</file>

<file path=xl/sharedStrings.xml><?xml version="1.0" encoding="utf-8"?>
<sst xmlns="http://schemas.openxmlformats.org/spreadsheetml/2006/main" count="114" uniqueCount="111">
  <si>
    <t>Základní škola a mateřská škola Nechvalín</t>
  </si>
  <si>
    <t>NÁVRH ROZPOČTU 2026 - podrobný rozpis
a návrh rozpočtového výhladu na období 2027 - 2028</t>
  </si>
  <si>
    <t>NÁKLADY hlavní  činnosti</t>
  </si>
  <si>
    <t>Čísla účtů</t>
  </si>
  <si>
    <t>SCHVÁLENÝ 2024</t>
  </si>
  <si>
    <t>NR 2026</t>
  </si>
  <si>
    <t>Návrh rozpočtového výhledu 2027 - 2028</t>
  </si>
  <si>
    <t>NÁKLADY  celkem  včetně MŠMT a šablon</t>
  </si>
  <si>
    <t xml:space="preserve"> </t>
  </si>
  <si>
    <r>
      <t xml:space="preserve">NÁKLADY celkem BEZ UZ </t>
    </r>
    <r>
      <rPr>
        <b/>
        <sz val="8"/>
        <rFont val="Arial CE"/>
        <charset val="238"/>
      </rPr>
      <t>(obecní a vlastní prostředky) čistý provoz</t>
    </r>
  </si>
  <si>
    <t>Potraviny</t>
  </si>
  <si>
    <t>Materiál bez potravin</t>
  </si>
  <si>
    <t>501 bez 501 002</t>
  </si>
  <si>
    <t>Majetek drobný do 2.999 Kč</t>
  </si>
  <si>
    <t>Čistící prostředky ZŠ, MŠ a ŠD</t>
  </si>
  <si>
    <t xml:space="preserve">Čistící prostředky ŠJ </t>
  </si>
  <si>
    <t xml:space="preserve">Kancelářské potřeby </t>
  </si>
  <si>
    <t>Metodický materiál</t>
  </si>
  <si>
    <t>Tiskopisy</t>
  </si>
  <si>
    <t xml:space="preserve">Ostatní </t>
  </si>
  <si>
    <t>Výtvarné potřeby</t>
  </si>
  <si>
    <t>Školní potřeby OBEC</t>
  </si>
  <si>
    <t>Hračky</t>
  </si>
  <si>
    <t>Materiál na opravy</t>
  </si>
  <si>
    <t>Učebnice a učební pom. OBEC</t>
  </si>
  <si>
    <t>Energie</t>
  </si>
  <si>
    <t xml:space="preserve">Energie - voda </t>
  </si>
  <si>
    <t>Energie - plyn</t>
  </si>
  <si>
    <t>Energie - elektřina</t>
  </si>
  <si>
    <t>Opravy a udržování</t>
  </si>
  <si>
    <t>Opravy z příspěvku na provoz</t>
  </si>
  <si>
    <t>511 010</t>
  </si>
  <si>
    <t>Opravy z INVESTIČNÍHO fondu</t>
  </si>
  <si>
    <t>511 020</t>
  </si>
  <si>
    <t>Cestovné</t>
  </si>
  <si>
    <t xml:space="preserve">Cestovné </t>
  </si>
  <si>
    <t>512 010</t>
  </si>
  <si>
    <t>Služby</t>
  </si>
  <si>
    <t>Poštovné, spotřeba známek</t>
  </si>
  <si>
    <t>518 011, 029</t>
  </si>
  <si>
    <t>Telefon</t>
  </si>
  <si>
    <t xml:space="preserve">Nájemné </t>
  </si>
  <si>
    <t>TV</t>
  </si>
  <si>
    <t>Plavání, vč. dopravy na plavání, dopr. výchova</t>
  </si>
  <si>
    <t>Ostatní</t>
  </si>
  <si>
    <t>Revize</t>
  </si>
  <si>
    <t>Služby PC, licence</t>
  </si>
  <si>
    <t>Programy, upgrade ŠJ</t>
  </si>
  <si>
    <t>Bankovní poplatky BÚ</t>
  </si>
  <si>
    <t>518 030, 031</t>
  </si>
  <si>
    <t>Účetnictví a mzdy</t>
  </si>
  <si>
    <t>Osobní náklady (OBEC)</t>
  </si>
  <si>
    <t>52.</t>
  </si>
  <si>
    <t>Mzdy - obec - ZŠ</t>
  </si>
  <si>
    <t>Mzdy - obec - MŠ</t>
  </si>
  <si>
    <t>Mzdy - obec - ŠJ</t>
  </si>
  <si>
    <t>Mzdy - obec - ZŠ neped.</t>
  </si>
  <si>
    <t>Mzdy - obec - nemoc ŠJ</t>
  </si>
  <si>
    <t>Zákonné soc. pojištění (soc.)</t>
  </si>
  <si>
    <t>Zákonné soc. pojištění (zdr.)</t>
  </si>
  <si>
    <t>Poj. - KOOPERATIVA - zaměstnanci</t>
  </si>
  <si>
    <t>Zákonné soc. náklady - 2 % z FKSP</t>
  </si>
  <si>
    <t>Zákonné soc. náklady - zdr. prohl.</t>
  </si>
  <si>
    <t>527 070</t>
  </si>
  <si>
    <t>Zákonné soc. náklady - školení OBEC</t>
  </si>
  <si>
    <t>527 050</t>
  </si>
  <si>
    <t>Zákonné soc. náklady - ochr. oděvy a pom.</t>
  </si>
  <si>
    <t>Ostatní náklady</t>
  </si>
  <si>
    <t>549, 569</t>
  </si>
  <si>
    <t>Ost. N - pojištění žáků a pojistka odpověd.</t>
  </si>
  <si>
    <t>Ostatní zaokrouhlení</t>
  </si>
  <si>
    <t>TZ - do limitu</t>
  </si>
  <si>
    <t>Odpisy</t>
  </si>
  <si>
    <t>Odpisy hřiště</t>
  </si>
  <si>
    <t>551 010</t>
  </si>
  <si>
    <t>Náklady z drobného majetku</t>
  </si>
  <si>
    <t>Majetek - obec</t>
  </si>
  <si>
    <t>558 030</t>
  </si>
  <si>
    <t>Majetek - zdarma</t>
  </si>
  <si>
    <t>558 040</t>
  </si>
  <si>
    <t>Majetek - FKSP</t>
  </si>
  <si>
    <t>558 050</t>
  </si>
  <si>
    <t>Majetek - dar</t>
  </si>
  <si>
    <t>558 060</t>
  </si>
  <si>
    <t>Dokrytí mezd a odvodů z MŠMT na PEDAGOGY</t>
  </si>
  <si>
    <t>Náklady na NEPEDAGOGY  a ONIV</t>
  </si>
  <si>
    <t>Náklady z prostředků MŠMT UZ 33 353</t>
  </si>
  <si>
    <r>
      <t xml:space="preserve">Náklady z prostředků MŠMT - ŠABLONY </t>
    </r>
    <r>
      <rPr>
        <b/>
        <sz val="14"/>
        <rFont val="Arial CE"/>
        <charset val="238"/>
      </rPr>
      <t>IV.</t>
    </r>
    <r>
      <rPr>
        <b/>
        <sz val="10"/>
        <rFont val="Arial CE"/>
        <charset val="238"/>
      </rPr>
      <t xml:space="preserve"> UZ 33 092 - II. kolo</t>
    </r>
  </si>
  <si>
    <t>VÝNOSY hlavní  činnosti</t>
  </si>
  <si>
    <t>NR 2024</t>
  </si>
  <si>
    <t>VÝNOSY celkem</t>
  </si>
  <si>
    <r>
      <t xml:space="preserve">VÝNOSY celkem BEZ UZ </t>
    </r>
    <r>
      <rPr>
        <b/>
        <sz val="8"/>
        <rFont val="Arial CE"/>
        <charset val="238"/>
      </rPr>
      <t>(obecní a vlastní prostředky)</t>
    </r>
  </si>
  <si>
    <t>Stravné</t>
  </si>
  <si>
    <t>Školné MŠ</t>
  </si>
  <si>
    <t>Školné ŠD</t>
  </si>
  <si>
    <t>Čerpání REZERVNÍHO FONDU - daru</t>
  </si>
  <si>
    <t>Čerpání REZERVNÍHO FONDU - NA DALŠÍ  ROZVOJ činnosti</t>
  </si>
  <si>
    <t>Čerpání FKSP</t>
  </si>
  <si>
    <t>Čerpání IF na opravy</t>
  </si>
  <si>
    <t>Ostatní výnosy - zaokrouhlení</t>
  </si>
  <si>
    <t>Od zřizovatele PŘÍSPĚVEK NA PROVOZ</t>
  </si>
  <si>
    <t>Příspěvek od zřizovatele na dokrytí mezd a odvodů z MŠMT na PEDAGOGY</t>
  </si>
  <si>
    <t>Příspěvek od zřizovatele na financování NEPEDAGOGŮ a ONIV</t>
  </si>
  <si>
    <t>Výnosy z prostředků MŠMT</t>
  </si>
  <si>
    <r>
      <t xml:space="preserve">Výnosy z prostředků MŠMT - ŠABLONY </t>
    </r>
    <r>
      <rPr>
        <b/>
        <sz val="14"/>
        <rFont val="Arial CE"/>
        <charset val="238"/>
      </rPr>
      <t>II.V</t>
    </r>
    <r>
      <rPr>
        <b/>
        <sz val="10"/>
        <rFont val="Arial CE"/>
        <charset val="238"/>
      </rPr>
      <t xml:space="preserve"> UZ 33 092 - II. kolo</t>
    </r>
  </si>
  <si>
    <t>Náklady celkem</t>
  </si>
  <si>
    <t>Výnosy celkem</t>
  </si>
  <si>
    <t>Výsledek hospodaření</t>
  </si>
  <si>
    <t>Vypracovala: Ing. Andrea Šimečková</t>
  </si>
  <si>
    <t>Dne: 1. 12. 2025</t>
  </si>
  <si>
    <t xml:space="preserve">NR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</si>
</sst>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0"/>
      <name val="Arial CE"/>
      <charset val="238"/>
    </font>
    <font>
      <sz val="12"/>
      <name val="Arial CE"/>
      <charset val="238"/>
    </font>
    <font>
      <sz val="10"/>
      <color theme="1"/>
      <name val="Arial CE"/>
      <charset val="238"/>
    </font>
    <font>
      <b/>
      <sz val="12"/>
      <color indexed="10"/>
      <name val="Arial CE"/>
      <charset val="238"/>
    </font>
    <font>
      <b/>
      <sz val="9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b/>
      <sz val="8"/>
      <name val="Arial CE"/>
      <charset val="238"/>
    </font>
    <font>
      <b/>
      <sz val="16"/>
      <color theme="1"/>
      <name val="Arial CE"/>
      <charset val="238"/>
    </font>
    <font>
      <b/>
      <sz val="14"/>
      <color theme="1"/>
      <name val="Arial CE"/>
      <charset val="238"/>
    </font>
    <font>
      <b/>
      <sz val="10"/>
      <color indexed="8"/>
      <name val="Arial CE"/>
      <charset val="238"/>
    </font>
    <font>
      <b/>
      <sz val="6"/>
      <color indexed="8"/>
      <name val="Arial CE"/>
      <charset val="238"/>
    </font>
    <font>
      <b/>
      <sz val="10"/>
      <color theme="1"/>
      <name val="Arial CE"/>
      <charset val="238"/>
    </font>
    <font>
      <b/>
      <sz val="6"/>
      <color theme="1"/>
      <name val="Arial CE"/>
      <charset val="238"/>
    </font>
    <font>
      <b/>
      <sz val="6"/>
      <name val="Arial CE"/>
      <charset val="238"/>
    </font>
    <font>
      <sz val="10"/>
      <color indexed="17"/>
      <name val="Arial CE"/>
      <charset val="238"/>
    </font>
    <font>
      <sz val="6"/>
      <color indexed="8"/>
      <name val="Arial CE"/>
      <charset val="238"/>
    </font>
    <font>
      <sz val="6"/>
      <color theme="1"/>
      <name val="Arial CE"/>
      <charset val="238"/>
    </font>
    <font>
      <sz val="6"/>
      <name val="Arial CE"/>
      <charset val="238"/>
    </font>
    <font>
      <b/>
      <sz val="10"/>
      <name val="Arial CE"/>
    </font>
    <font>
      <b/>
      <sz val="14"/>
      <name val="Arial CE"/>
      <charset val="238"/>
    </font>
    <font>
      <sz val="10"/>
      <color indexed="8"/>
      <name val="Arial CE"/>
      <charset val="238"/>
    </font>
    <font>
      <b/>
      <sz val="10"/>
      <color indexed="10"/>
      <name val="Arial CE"/>
      <charset val="238"/>
    </font>
    <font>
      <sz val="10"/>
      <color indexed="10"/>
      <name val="Arial CE"/>
      <charset val="238"/>
    </font>
    <font>
      <sz val="9"/>
      <color theme="1"/>
      <name val="Arial CE"/>
      <charset val="238"/>
    </font>
    <font>
      <b/>
      <sz val="11"/>
      <color indexed="8"/>
      <name val="Arial CE"/>
      <charset val="238"/>
    </font>
    <font>
      <b/>
      <sz val="11"/>
      <color theme="1"/>
      <name val="Arial CE"/>
      <charset val="238"/>
    </font>
  </fonts>
  <fills count="1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EADEEE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B9B9"/>
        <bgColor indexed="64"/>
      </patternFill>
    </fill>
    <fill>
      <patternFill patternType="solid">
        <fgColor rgb="FFFF7F9F"/>
        <bgColor rgb="FFFF7F9F"/>
      </patternFill>
    </fill>
    <fill>
      <patternFill patternType="solid">
        <fgColor rgb="FFFF000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5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67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7" fillId="2" borderId="5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0" fillId="3" borderId="14" xfId="0" applyFill="1" applyBorder="1" applyAlignment="1">
      <alignment horizontal="center" vertical="center"/>
    </xf>
    <xf numFmtId="4" fontId="10" fillId="3" borderId="15" xfId="0" applyNumberFormat="1" applyFont="1" applyFill="1" applyBorder="1" applyAlignment="1">
      <alignment vertical="center"/>
    </xf>
    <xf numFmtId="4" fontId="11" fillId="3" borderId="16" xfId="0" applyNumberFormat="1" applyFont="1" applyFill="1" applyBorder="1" applyAlignment="1">
      <alignment vertical="center"/>
    </xf>
    <xf numFmtId="4" fontId="12" fillId="3" borderId="15" xfId="0" applyNumberFormat="1" applyFont="1" applyFill="1" applyBorder="1" applyAlignment="1">
      <alignment vertical="center"/>
    </xf>
    <xf numFmtId="4" fontId="13" fillId="3" borderId="16" xfId="0" applyNumberFormat="1" applyFont="1" applyFill="1" applyBorder="1" applyAlignment="1">
      <alignment vertical="center"/>
    </xf>
    <xf numFmtId="4" fontId="13" fillId="3" borderId="17" xfId="0" applyNumberFormat="1" applyFont="1" applyFill="1" applyBorder="1" applyAlignment="1">
      <alignment vertical="center"/>
    </xf>
    <xf numFmtId="4" fontId="14" fillId="3" borderId="16" xfId="0" applyNumberFormat="1" applyFont="1" applyFill="1" applyBorder="1" applyAlignment="1">
      <alignment vertical="center"/>
    </xf>
    <xf numFmtId="0" fontId="0" fillId="4" borderId="18" xfId="0" applyFill="1" applyBorder="1" applyAlignment="1">
      <alignment vertical="center"/>
    </xf>
    <xf numFmtId="4" fontId="10" fillId="4" borderId="18" xfId="0" applyNumberFormat="1" applyFont="1" applyFill="1" applyBorder="1" applyAlignment="1">
      <alignment horizontal="right" vertical="center"/>
    </xf>
    <xf numFmtId="4" fontId="11" fillId="4" borderId="20" xfId="0" applyNumberFormat="1" applyFont="1" applyFill="1" applyBorder="1" applyAlignment="1">
      <alignment horizontal="right" vertical="center"/>
    </xf>
    <xf numFmtId="4" fontId="12" fillId="4" borderId="18" xfId="0" applyNumberFormat="1" applyFont="1" applyFill="1" applyBorder="1" applyAlignment="1">
      <alignment horizontal="right" vertical="center"/>
    </xf>
    <xf numFmtId="4" fontId="13" fillId="4" borderId="20" xfId="0" applyNumberFormat="1" applyFont="1" applyFill="1" applyBorder="1" applyAlignment="1">
      <alignment horizontal="right" vertical="center"/>
    </xf>
    <xf numFmtId="4" fontId="13" fillId="4" borderId="19" xfId="0" applyNumberFormat="1" applyFont="1" applyFill="1" applyBorder="1" applyAlignment="1">
      <alignment horizontal="right" vertical="center"/>
    </xf>
    <xf numFmtId="4" fontId="14" fillId="4" borderId="20" xfId="0" applyNumberFormat="1" applyFont="1" applyFill="1" applyBorder="1" applyAlignment="1">
      <alignment horizontal="right" vertical="center"/>
    </xf>
    <xf numFmtId="0" fontId="0" fillId="5" borderId="18" xfId="0" applyFill="1" applyBorder="1" applyAlignment="1">
      <alignment vertical="center"/>
    </xf>
    <xf numFmtId="0" fontId="0" fillId="5" borderId="19" xfId="0" applyFill="1" applyBorder="1" applyAlignment="1">
      <alignment vertical="center"/>
    </xf>
    <xf numFmtId="3" fontId="0" fillId="5" borderId="20" xfId="0" applyNumberFormat="1" applyFill="1" applyBorder="1" applyAlignment="1">
      <alignment horizontal="center" vertical="center"/>
    </xf>
    <xf numFmtId="4" fontId="10" fillId="5" borderId="18" xfId="0" applyNumberFormat="1" applyFont="1" applyFill="1" applyBorder="1" applyAlignment="1">
      <alignment vertical="center"/>
    </xf>
    <xf numFmtId="4" fontId="11" fillId="5" borderId="20" xfId="0" applyNumberFormat="1" applyFont="1" applyFill="1" applyBorder="1" applyAlignment="1">
      <alignment vertical="center"/>
    </xf>
    <xf numFmtId="4" fontId="12" fillId="5" borderId="18" xfId="0" applyNumberFormat="1" applyFont="1" applyFill="1" applyBorder="1" applyAlignment="1">
      <alignment vertical="center"/>
    </xf>
    <xf numFmtId="4" fontId="13" fillId="5" borderId="20" xfId="0" applyNumberFormat="1" applyFont="1" applyFill="1" applyBorder="1" applyAlignment="1">
      <alignment vertical="center"/>
    </xf>
    <xf numFmtId="4" fontId="13" fillId="5" borderId="19" xfId="0" applyNumberFormat="1" applyFont="1" applyFill="1" applyBorder="1" applyAlignment="1">
      <alignment vertical="center"/>
    </xf>
    <xf numFmtId="0" fontId="15" fillId="0" borderId="0" xfId="0" applyFont="1" applyAlignment="1">
      <alignment vertical="center"/>
    </xf>
    <xf numFmtId="0" fontId="0" fillId="5" borderId="22" xfId="0" applyFill="1" applyBorder="1" applyAlignment="1">
      <alignment vertical="center"/>
    </xf>
    <xf numFmtId="0" fontId="0" fillId="5" borderId="23" xfId="0" applyFill="1" applyBorder="1" applyAlignment="1">
      <alignment vertical="center"/>
    </xf>
    <xf numFmtId="3" fontId="0" fillId="5" borderId="25" xfId="0" applyNumberFormat="1" applyFill="1" applyBorder="1" applyAlignment="1">
      <alignment horizontal="center" vertical="center" wrapText="1"/>
    </xf>
    <xf numFmtId="4" fontId="10" fillId="5" borderId="26" xfId="0" applyNumberFormat="1" applyFont="1" applyFill="1" applyBorder="1" applyAlignment="1">
      <alignment horizontal="right" vertical="center"/>
    </xf>
    <xf numFmtId="4" fontId="11" fillId="5" borderId="27" xfId="0" applyNumberFormat="1" applyFont="1" applyFill="1" applyBorder="1" applyAlignment="1">
      <alignment vertical="center"/>
    </xf>
    <xf numFmtId="4" fontId="12" fillId="5" borderId="26" xfId="0" applyNumberFormat="1" applyFont="1" applyFill="1" applyBorder="1" applyAlignment="1">
      <alignment horizontal="right" vertical="center"/>
    </xf>
    <xf numFmtId="4" fontId="13" fillId="5" borderId="27" xfId="0" applyNumberFormat="1" applyFont="1" applyFill="1" applyBorder="1" applyAlignment="1">
      <alignment vertical="center"/>
    </xf>
    <xf numFmtId="4" fontId="13" fillId="5" borderId="28" xfId="0" applyNumberFormat="1" applyFont="1" applyFill="1" applyBorder="1" applyAlignment="1">
      <alignment vertical="center"/>
    </xf>
    <xf numFmtId="0" fontId="0" fillId="0" borderId="29" xfId="0" applyBorder="1" applyAlignment="1">
      <alignment vertical="center"/>
    </xf>
    <xf numFmtId="0" fontId="0" fillId="0" borderId="30" xfId="0" applyBorder="1" applyAlignment="1">
      <alignment vertical="center"/>
    </xf>
    <xf numFmtId="3" fontId="0" fillId="0" borderId="32" xfId="0" applyNumberFormat="1" applyBorder="1" applyAlignment="1">
      <alignment horizontal="center" vertical="center"/>
    </xf>
    <xf numFmtId="4" fontId="10" fillId="0" borderId="22" xfId="0" applyNumberFormat="1" applyFont="1" applyBorder="1" applyAlignment="1">
      <alignment horizontal="right" vertical="center"/>
    </xf>
    <xf numFmtId="4" fontId="11" fillId="0" borderId="25" xfId="0" applyNumberFormat="1" applyFont="1" applyBorder="1" applyAlignment="1">
      <alignment horizontal="right" vertical="center"/>
    </xf>
    <xf numFmtId="4" fontId="12" fillId="0" borderId="22" xfId="0" applyNumberFormat="1" applyFont="1" applyBorder="1" applyAlignment="1">
      <alignment horizontal="right" vertical="center"/>
    </xf>
    <xf numFmtId="4" fontId="13" fillId="0" borderId="25" xfId="0" applyNumberFormat="1" applyFont="1" applyBorder="1" applyAlignment="1">
      <alignment horizontal="right" vertical="center"/>
    </xf>
    <xf numFmtId="4" fontId="13" fillId="0" borderId="23" xfId="0" applyNumberFormat="1" applyFont="1" applyBorder="1" applyAlignment="1">
      <alignment horizontal="right" vertical="center"/>
    </xf>
    <xf numFmtId="4" fontId="14" fillId="0" borderId="25" xfId="0" applyNumberFormat="1" applyFont="1" applyBorder="1" applyAlignment="1">
      <alignment horizontal="right" vertical="center"/>
    </xf>
    <xf numFmtId="4" fontId="16" fillId="0" borderId="33" xfId="0" applyNumberFormat="1" applyFont="1" applyBorder="1" applyAlignment="1">
      <alignment horizontal="right" vertical="center"/>
    </xf>
    <xf numFmtId="4" fontId="17" fillId="0" borderId="25" xfId="0" applyNumberFormat="1" applyFont="1" applyBorder="1" applyAlignment="1">
      <alignment horizontal="right" vertical="center"/>
    </xf>
    <xf numFmtId="4" fontId="17" fillId="0" borderId="23" xfId="0" applyNumberFormat="1" applyFont="1" applyBorder="1" applyAlignment="1">
      <alignment horizontal="right" vertical="center"/>
    </xf>
    <xf numFmtId="4" fontId="18" fillId="0" borderId="33" xfId="0" applyNumberFormat="1" applyFont="1" applyBorder="1" applyAlignment="1">
      <alignment horizontal="right" vertical="center"/>
    </xf>
    <xf numFmtId="3" fontId="0" fillId="0" borderId="34" xfId="0" applyNumberFormat="1" applyBorder="1" applyAlignment="1">
      <alignment horizontal="center" vertical="center"/>
    </xf>
    <xf numFmtId="0" fontId="0" fillId="0" borderId="35" xfId="0" applyBorder="1" applyAlignment="1">
      <alignment vertical="center"/>
    </xf>
    <xf numFmtId="0" fontId="0" fillId="0" borderId="36" xfId="0" applyBorder="1" applyAlignment="1">
      <alignment vertical="center"/>
    </xf>
    <xf numFmtId="4" fontId="10" fillId="0" borderId="38" xfId="0" applyNumberFormat="1" applyFont="1" applyBorder="1" applyAlignment="1">
      <alignment horizontal="right" vertical="center"/>
    </xf>
    <xf numFmtId="4" fontId="11" fillId="0" borderId="16" xfId="0" applyNumberFormat="1" applyFont="1" applyBorder="1" applyAlignment="1">
      <alignment horizontal="right" vertical="center"/>
    </xf>
    <xf numFmtId="4" fontId="12" fillId="0" borderId="38" xfId="0" applyNumberFormat="1" applyFont="1" applyBorder="1" applyAlignment="1">
      <alignment horizontal="right" vertical="center"/>
    </xf>
    <xf numFmtId="4" fontId="13" fillId="0" borderId="16" xfId="0" applyNumberFormat="1" applyFont="1" applyBorder="1" applyAlignment="1">
      <alignment horizontal="right" vertical="center"/>
    </xf>
    <xf numFmtId="4" fontId="13" fillId="0" borderId="0" xfId="0" applyNumberFormat="1" applyFont="1" applyAlignment="1">
      <alignment horizontal="right" vertical="center"/>
    </xf>
    <xf numFmtId="4" fontId="14" fillId="0" borderId="16" xfId="0" applyNumberFormat="1" applyFont="1" applyBorder="1" applyAlignment="1">
      <alignment horizontal="right" vertical="center"/>
    </xf>
    <xf numFmtId="0" fontId="0" fillId="5" borderId="26" xfId="0" applyFill="1" applyBorder="1" applyAlignment="1">
      <alignment vertical="center"/>
    </xf>
    <xf numFmtId="0" fontId="0" fillId="5" borderId="28" xfId="0" applyFill="1" applyBorder="1" applyAlignment="1">
      <alignment vertical="center"/>
    </xf>
    <xf numFmtId="3" fontId="0" fillId="5" borderId="40" xfId="0" applyNumberFormat="1" applyFill="1" applyBorder="1" applyAlignment="1">
      <alignment horizontal="center" vertical="center"/>
    </xf>
    <xf numFmtId="4" fontId="10" fillId="5" borderId="1" xfId="0" applyNumberFormat="1" applyFont="1" applyFill="1" applyBorder="1" applyAlignment="1">
      <alignment vertical="center"/>
    </xf>
    <xf numFmtId="4" fontId="12" fillId="5" borderId="1" xfId="0" applyNumberFormat="1" applyFont="1" applyFill="1" applyBorder="1" applyAlignment="1">
      <alignment vertical="center"/>
    </xf>
    <xf numFmtId="4" fontId="13" fillId="5" borderId="5" xfId="0" applyNumberFormat="1" applyFont="1" applyFill="1" applyBorder="1" applyAlignment="1">
      <alignment vertical="center"/>
    </xf>
    <xf numFmtId="4" fontId="12" fillId="5" borderId="26" xfId="0" applyNumberFormat="1" applyFont="1" applyFill="1" applyBorder="1" applyAlignment="1">
      <alignment vertical="center"/>
    </xf>
    <xf numFmtId="4" fontId="10" fillId="0" borderId="29" xfId="0" applyNumberFormat="1" applyFont="1" applyBorder="1" applyAlignment="1">
      <alignment vertical="center"/>
    </xf>
    <xf numFmtId="4" fontId="16" fillId="0" borderId="33" xfId="0" applyNumberFormat="1" applyFont="1" applyBorder="1" applyAlignment="1">
      <alignment vertical="center"/>
    </xf>
    <xf numFmtId="4" fontId="12" fillId="0" borderId="29" xfId="0" applyNumberFormat="1" applyFont="1" applyBorder="1" applyAlignment="1">
      <alignment vertical="center"/>
    </xf>
    <xf numFmtId="4" fontId="17" fillId="0" borderId="33" xfId="0" applyNumberFormat="1" applyFont="1" applyBorder="1" applyAlignment="1">
      <alignment vertical="center"/>
    </xf>
    <xf numFmtId="4" fontId="17" fillId="0" borderId="23" xfId="0" applyNumberFormat="1" applyFont="1" applyBorder="1" applyAlignment="1">
      <alignment vertical="center"/>
    </xf>
    <xf numFmtId="4" fontId="18" fillId="0" borderId="25" xfId="0" applyNumberFormat="1" applyFont="1" applyBorder="1" applyAlignment="1">
      <alignment vertical="center"/>
    </xf>
    <xf numFmtId="4" fontId="17" fillId="0" borderId="30" xfId="0" applyNumberFormat="1" applyFont="1" applyBorder="1" applyAlignment="1">
      <alignment vertical="center"/>
    </xf>
    <xf numFmtId="4" fontId="18" fillId="0" borderId="33" xfId="0" applyNumberFormat="1" applyFont="1" applyBorder="1" applyAlignment="1">
      <alignment vertical="center"/>
    </xf>
    <xf numFmtId="4" fontId="10" fillId="0" borderId="35" xfId="0" applyNumberFormat="1" applyFont="1" applyBorder="1" applyAlignment="1">
      <alignment vertical="center"/>
    </xf>
    <xf numFmtId="4" fontId="16" fillId="0" borderId="41" xfId="0" applyNumberFormat="1" applyFont="1" applyBorder="1" applyAlignment="1">
      <alignment vertical="center"/>
    </xf>
    <xf numFmtId="4" fontId="12" fillId="0" borderId="35" xfId="0" applyNumberFormat="1" applyFont="1" applyBorder="1" applyAlignment="1">
      <alignment vertical="center"/>
    </xf>
    <xf numFmtId="4" fontId="17" fillId="0" borderId="41" xfId="0" applyNumberFormat="1" applyFont="1" applyBorder="1" applyAlignment="1">
      <alignment vertical="center"/>
    </xf>
    <xf numFmtId="4" fontId="17" fillId="0" borderId="36" xfId="0" applyNumberFormat="1" applyFont="1" applyBorder="1" applyAlignment="1">
      <alignment vertical="center"/>
    </xf>
    <xf numFmtId="49" fontId="0" fillId="0" borderId="32" xfId="0" applyNumberFormat="1" applyBorder="1" applyAlignment="1">
      <alignment horizontal="center" vertical="center" shrinkToFit="1"/>
    </xf>
    <xf numFmtId="4" fontId="10" fillId="0" borderId="29" xfId="0" applyNumberFormat="1" applyFont="1" applyBorder="1" applyAlignment="1">
      <alignment horizontal="right" vertical="center"/>
    </xf>
    <xf numFmtId="4" fontId="12" fillId="0" borderId="29" xfId="0" applyNumberFormat="1" applyFont="1" applyBorder="1" applyAlignment="1">
      <alignment horizontal="right" vertical="center"/>
    </xf>
    <xf numFmtId="4" fontId="17" fillId="0" borderId="33" xfId="0" applyNumberFormat="1" applyFont="1" applyBorder="1" applyAlignment="1">
      <alignment horizontal="right" vertical="center"/>
    </xf>
    <xf numFmtId="4" fontId="18" fillId="0" borderId="25" xfId="0" applyNumberFormat="1" applyFont="1" applyBorder="1" applyAlignment="1">
      <alignment horizontal="right" vertical="center"/>
    </xf>
    <xf numFmtId="0" fontId="0" fillId="0" borderId="38" xfId="0" applyBorder="1" applyAlignment="1">
      <alignment vertical="center"/>
    </xf>
    <xf numFmtId="0" fontId="0" fillId="0" borderId="42" xfId="0" applyBorder="1" applyAlignment="1">
      <alignment vertical="center"/>
    </xf>
    <xf numFmtId="0" fontId="0" fillId="0" borderId="42" xfId="0" applyBorder="1" applyAlignment="1">
      <alignment horizontal="left" vertical="center"/>
    </xf>
    <xf numFmtId="0" fontId="0" fillId="0" borderId="43" xfId="0" applyBorder="1" applyAlignment="1">
      <alignment horizontal="left" vertical="center"/>
    </xf>
    <xf numFmtId="49" fontId="0" fillId="0" borderId="14" xfId="0" applyNumberFormat="1" applyBorder="1" applyAlignment="1">
      <alignment horizontal="center" vertical="center" shrinkToFit="1"/>
    </xf>
    <xf numFmtId="4" fontId="10" fillId="0" borderId="15" xfId="0" applyNumberFormat="1" applyFont="1" applyBorder="1" applyAlignment="1">
      <alignment horizontal="right" vertical="center"/>
    </xf>
    <xf numFmtId="4" fontId="12" fillId="0" borderId="15" xfId="0" applyNumberFormat="1" applyFont="1" applyBorder="1" applyAlignment="1">
      <alignment horizontal="right" vertical="center"/>
    </xf>
    <xf numFmtId="4" fontId="13" fillId="0" borderId="17" xfId="0" applyNumberFormat="1" applyFont="1" applyBorder="1" applyAlignment="1">
      <alignment horizontal="right" vertical="center"/>
    </xf>
    <xf numFmtId="4" fontId="10" fillId="5" borderId="44" xfId="0" applyNumberFormat="1" applyFont="1" applyFill="1" applyBorder="1" applyAlignment="1">
      <alignment vertical="center"/>
    </xf>
    <xf numFmtId="4" fontId="11" fillId="5" borderId="25" xfId="0" applyNumberFormat="1" applyFont="1" applyFill="1" applyBorder="1" applyAlignment="1">
      <alignment vertical="center"/>
    </xf>
    <xf numFmtId="4" fontId="12" fillId="5" borderId="44" xfId="0" applyNumberFormat="1" applyFont="1" applyFill="1" applyBorder="1" applyAlignment="1">
      <alignment vertical="center"/>
    </xf>
    <xf numFmtId="4" fontId="13" fillId="5" borderId="45" xfId="0" applyNumberFormat="1" applyFont="1" applyFill="1" applyBorder="1" applyAlignment="1">
      <alignment vertical="center"/>
    </xf>
    <xf numFmtId="4" fontId="10" fillId="0" borderId="35" xfId="0" applyNumberFormat="1" applyFont="1" applyBorder="1" applyAlignment="1">
      <alignment horizontal="right" vertical="center"/>
    </xf>
    <xf numFmtId="4" fontId="16" fillId="0" borderId="41" xfId="0" applyNumberFormat="1" applyFont="1" applyBorder="1" applyAlignment="1">
      <alignment horizontal="right" vertical="center"/>
    </xf>
    <xf numFmtId="4" fontId="12" fillId="0" borderId="35" xfId="0" applyNumberFormat="1" applyFont="1" applyBorder="1" applyAlignment="1">
      <alignment horizontal="right" vertical="center"/>
    </xf>
    <xf numFmtId="4" fontId="17" fillId="0" borderId="41" xfId="0" applyNumberFormat="1" applyFont="1" applyBorder="1" applyAlignment="1">
      <alignment horizontal="right" vertical="center"/>
    </xf>
    <xf numFmtId="4" fontId="17" fillId="0" borderId="0" xfId="0" applyNumberFormat="1" applyFont="1" applyAlignment="1">
      <alignment horizontal="right" vertical="center"/>
    </xf>
    <xf numFmtId="4" fontId="18" fillId="0" borderId="45" xfId="0" applyNumberFormat="1" applyFont="1" applyBorder="1" applyAlignment="1">
      <alignment horizontal="right" vertical="center"/>
    </xf>
    <xf numFmtId="3" fontId="0" fillId="0" borderId="32" xfId="0" applyNumberFormat="1" applyBorder="1" applyAlignment="1">
      <alignment horizontal="center" vertical="center" wrapText="1"/>
    </xf>
    <xf numFmtId="4" fontId="17" fillId="0" borderId="30" xfId="0" applyNumberFormat="1" applyFont="1" applyBorder="1" applyAlignment="1">
      <alignment horizontal="right" vertical="center"/>
    </xf>
    <xf numFmtId="3" fontId="0" fillId="0" borderId="46" xfId="0" applyNumberFormat="1" applyBorder="1" applyAlignment="1">
      <alignment horizontal="center" vertical="center" wrapText="1"/>
    </xf>
    <xf numFmtId="3" fontId="0" fillId="5" borderId="47" xfId="0" applyNumberFormat="1" applyFill="1" applyBorder="1" applyAlignment="1">
      <alignment horizontal="center" vertical="center"/>
    </xf>
    <xf numFmtId="4" fontId="10" fillId="5" borderId="22" xfId="0" applyNumberFormat="1" applyFont="1" applyFill="1" applyBorder="1" applyAlignment="1">
      <alignment horizontal="right" vertical="center"/>
    </xf>
    <xf numFmtId="4" fontId="11" fillId="5" borderId="25" xfId="0" applyNumberFormat="1" applyFont="1" applyFill="1" applyBorder="1" applyAlignment="1">
      <alignment horizontal="right" vertical="center"/>
    </xf>
    <xf numFmtId="4" fontId="12" fillId="5" borderId="22" xfId="0" applyNumberFormat="1" applyFont="1" applyFill="1" applyBorder="1" applyAlignment="1">
      <alignment horizontal="right" vertical="center"/>
    </xf>
    <xf numFmtId="4" fontId="13" fillId="5" borderId="25" xfId="0" applyNumberFormat="1" applyFont="1" applyFill="1" applyBorder="1" applyAlignment="1">
      <alignment horizontal="right" vertical="center"/>
    </xf>
    <xf numFmtId="4" fontId="13" fillId="5" borderId="28" xfId="0" applyNumberFormat="1" applyFont="1" applyFill="1" applyBorder="1" applyAlignment="1">
      <alignment horizontal="right" vertical="center"/>
    </xf>
    <xf numFmtId="4" fontId="11" fillId="5" borderId="27" xfId="0" applyNumberFormat="1" applyFont="1" applyFill="1" applyBorder="1" applyAlignment="1">
      <alignment horizontal="right" vertical="center"/>
    </xf>
    <xf numFmtId="49" fontId="0" fillId="0" borderId="32" xfId="0" applyNumberFormat="1" applyBorder="1" applyAlignment="1">
      <alignment horizontal="center" vertical="center"/>
    </xf>
    <xf numFmtId="3" fontId="0" fillId="0" borderId="46" xfId="0" applyNumberFormat="1" applyBorder="1" applyAlignment="1">
      <alignment horizontal="center" vertical="center"/>
    </xf>
    <xf numFmtId="4" fontId="10" fillId="0" borderId="44" xfId="0" applyNumberFormat="1" applyFont="1" applyBorder="1" applyAlignment="1">
      <alignment horizontal="right" vertical="center"/>
    </xf>
    <xf numFmtId="4" fontId="11" fillId="0" borderId="45" xfId="0" applyNumberFormat="1" applyFont="1" applyBorder="1" applyAlignment="1">
      <alignment horizontal="right" vertical="center"/>
    </xf>
    <xf numFmtId="4" fontId="12" fillId="0" borderId="44" xfId="0" applyNumberFormat="1" applyFont="1" applyBorder="1" applyAlignment="1">
      <alignment horizontal="right" vertical="center"/>
    </xf>
    <xf numFmtId="4" fontId="13" fillId="0" borderId="45" xfId="0" applyNumberFormat="1" applyFont="1" applyBorder="1" applyAlignment="1">
      <alignment horizontal="right" vertical="center"/>
    </xf>
    <xf numFmtId="3" fontId="0" fillId="5" borderId="48" xfId="0" applyNumberFormat="1" applyFill="1" applyBorder="1" applyAlignment="1">
      <alignment horizontal="center" vertical="center"/>
    </xf>
    <xf numFmtId="4" fontId="13" fillId="5" borderId="27" xfId="0" applyNumberFormat="1" applyFont="1" applyFill="1" applyBorder="1" applyAlignment="1">
      <alignment horizontal="right" vertical="center"/>
    </xf>
    <xf numFmtId="3" fontId="0" fillId="0" borderId="49" xfId="0" applyNumberFormat="1" applyBorder="1" applyAlignment="1">
      <alignment horizontal="center" vertical="center"/>
    </xf>
    <xf numFmtId="4" fontId="11" fillId="0" borderId="33" xfId="0" applyNumberFormat="1" applyFont="1" applyBorder="1" applyAlignment="1">
      <alignment horizontal="right" vertical="center"/>
    </xf>
    <xf numFmtId="4" fontId="13" fillId="0" borderId="33" xfId="0" applyNumberFormat="1" applyFont="1" applyBorder="1" applyAlignment="1">
      <alignment horizontal="right" vertical="center"/>
    </xf>
    <xf numFmtId="4" fontId="13" fillId="0" borderId="30" xfId="0" applyNumberFormat="1" applyFont="1" applyBorder="1" applyAlignment="1">
      <alignment horizontal="right" vertical="center"/>
    </xf>
    <xf numFmtId="4" fontId="14" fillId="0" borderId="33" xfId="0" applyNumberFormat="1" applyFont="1" applyBorder="1" applyAlignment="1">
      <alignment horizontal="right" vertical="center"/>
    </xf>
    <xf numFmtId="4" fontId="16" fillId="0" borderId="50" xfId="0" applyNumberFormat="1" applyFont="1" applyBorder="1" applyAlignment="1">
      <alignment horizontal="right" vertical="center"/>
    </xf>
    <xf numFmtId="4" fontId="17" fillId="0" borderId="50" xfId="0" applyNumberFormat="1" applyFont="1" applyBorder="1" applyAlignment="1">
      <alignment horizontal="right" vertical="center"/>
    </xf>
    <xf numFmtId="4" fontId="18" fillId="0" borderId="41" xfId="0" applyNumberFormat="1" applyFont="1" applyBorder="1" applyAlignment="1">
      <alignment horizontal="right" vertical="center"/>
    </xf>
    <xf numFmtId="49" fontId="0" fillId="0" borderId="46" xfId="0" applyNumberFormat="1" applyBorder="1" applyAlignment="1">
      <alignment horizontal="center" vertical="center"/>
    </xf>
    <xf numFmtId="4" fontId="11" fillId="0" borderId="50" xfId="0" applyNumberFormat="1" applyFont="1" applyBorder="1" applyAlignment="1">
      <alignment horizontal="right" vertical="center"/>
    </xf>
    <xf numFmtId="4" fontId="13" fillId="0" borderId="50" xfId="0" applyNumberFormat="1" applyFont="1" applyBorder="1" applyAlignment="1">
      <alignment horizontal="right" vertical="center"/>
    </xf>
    <xf numFmtId="4" fontId="13" fillId="0" borderId="42" xfId="0" applyNumberFormat="1" applyFont="1" applyBorder="1" applyAlignment="1">
      <alignment horizontal="right" vertical="center"/>
    </xf>
    <xf numFmtId="4" fontId="14" fillId="0" borderId="50" xfId="0" applyNumberFormat="1" applyFont="1" applyBorder="1" applyAlignment="1">
      <alignment horizontal="right" vertical="center"/>
    </xf>
    <xf numFmtId="0" fontId="0" fillId="6" borderId="44" xfId="0" applyFill="1" applyBorder="1" applyAlignment="1">
      <alignment vertical="center"/>
    </xf>
    <xf numFmtId="49" fontId="0" fillId="6" borderId="45" xfId="0" applyNumberFormat="1" applyFill="1" applyBorder="1" applyAlignment="1">
      <alignment horizontal="center" vertical="center"/>
    </xf>
    <xf numFmtId="4" fontId="10" fillId="6" borderId="0" xfId="0" applyNumberFormat="1" applyFont="1" applyFill="1" applyAlignment="1">
      <alignment horizontal="right" vertical="center"/>
    </xf>
    <xf numFmtId="4" fontId="11" fillId="6" borderId="45" xfId="0" applyNumberFormat="1" applyFont="1" applyFill="1" applyBorder="1" applyAlignment="1">
      <alignment horizontal="right" vertical="center"/>
    </xf>
    <xf numFmtId="4" fontId="12" fillId="6" borderId="44" xfId="0" applyNumberFormat="1" applyFont="1" applyFill="1" applyBorder="1" applyAlignment="1">
      <alignment horizontal="right" vertical="center"/>
    </xf>
    <xf numFmtId="4" fontId="13" fillId="6" borderId="45" xfId="0" applyNumberFormat="1" applyFont="1" applyFill="1" applyBorder="1" applyAlignment="1">
      <alignment horizontal="right" vertical="center"/>
    </xf>
    <xf numFmtId="4" fontId="12" fillId="6" borderId="15" xfId="0" applyNumberFormat="1" applyFont="1" applyFill="1" applyBorder="1" applyAlignment="1">
      <alignment horizontal="right" vertical="center"/>
    </xf>
    <xf numFmtId="4" fontId="13" fillId="6" borderId="0" xfId="0" applyNumberFormat="1" applyFont="1" applyFill="1" applyAlignment="1">
      <alignment horizontal="right" vertical="center"/>
    </xf>
    <xf numFmtId="4" fontId="14" fillId="6" borderId="20" xfId="0" applyNumberFormat="1" applyFont="1" applyFill="1" applyBorder="1" applyAlignment="1">
      <alignment horizontal="right" vertical="center"/>
    </xf>
    <xf numFmtId="0" fontId="19" fillId="7" borderId="19" xfId="0" applyFont="1" applyFill="1" applyBorder="1" applyAlignment="1">
      <alignment horizontal="left" vertical="center"/>
    </xf>
    <xf numFmtId="4" fontId="19" fillId="7" borderId="18" xfId="0" applyNumberFormat="1" applyFont="1" applyFill="1" applyBorder="1" applyAlignment="1">
      <alignment horizontal="right" vertical="center"/>
    </xf>
    <xf numFmtId="0" fontId="19" fillId="7" borderId="20" xfId="0" applyFont="1" applyFill="1" applyBorder="1" applyAlignment="1">
      <alignment horizontal="left" vertical="center"/>
    </xf>
    <xf numFmtId="4" fontId="19" fillId="7" borderId="19" xfId="0" applyNumberFormat="1" applyFont="1" applyFill="1" applyBorder="1" applyAlignment="1">
      <alignment horizontal="right" vertical="center"/>
    </xf>
    <xf numFmtId="4" fontId="10" fillId="4" borderId="19" xfId="0" applyNumberFormat="1" applyFont="1" applyFill="1" applyBorder="1" applyAlignment="1">
      <alignment horizontal="right" vertical="center"/>
    </xf>
    <xf numFmtId="4" fontId="12" fillId="4" borderId="15" xfId="0" applyNumberFormat="1" applyFont="1" applyFill="1" applyBorder="1" applyAlignment="1">
      <alignment horizontal="right" vertical="center"/>
    </xf>
    <xf numFmtId="4" fontId="13" fillId="4" borderId="0" xfId="0" applyNumberFormat="1" applyFont="1" applyFill="1" applyAlignment="1">
      <alignment horizontal="right" vertical="center"/>
    </xf>
    <xf numFmtId="0" fontId="0" fillId="4" borderId="15" xfId="0" applyFill="1" applyBorder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3" fontId="0" fillId="0" borderId="0" xfId="0" applyNumberFormat="1" applyAlignment="1">
      <alignment horizontal="center" vertical="center"/>
    </xf>
    <xf numFmtId="0" fontId="10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4" fontId="14" fillId="0" borderId="0" xfId="0" applyNumberFormat="1" applyFont="1" applyAlignment="1">
      <alignment horizontal="right" vertical="center"/>
    </xf>
    <xf numFmtId="0" fontId="22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22" xfId="0" applyBorder="1" applyAlignment="1">
      <alignment vertical="center"/>
    </xf>
    <xf numFmtId="0" fontId="0" fillId="0" borderId="23" xfId="0" applyBorder="1" applyAlignment="1">
      <alignment vertical="center"/>
    </xf>
    <xf numFmtId="3" fontId="0" fillId="0" borderId="25" xfId="0" applyNumberFormat="1" applyBorder="1" applyAlignment="1">
      <alignment horizontal="center" vertical="center"/>
    </xf>
    <xf numFmtId="4" fontId="12" fillId="0" borderId="26" xfId="0" applyNumberFormat="1" applyFont="1" applyBorder="1" applyAlignment="1">
      <alignment horizontal="right" vertical="center"/>
    </xf>
    <xf numFmtId="3" fontId="0" fillId="0" borderId="33" xfId="0" applyNumberFormat="1" applyBorder="1" applyAlignment="1">
      <alignment horizontal="center" vertical="center"/>
    </xf>
    <xf numFmtId="4" fontId="10" fillId="8" borderId="29" xfId="0" applyNumberFormat="1" applyFont="1" applyFill="1" applyBorder="1" applyAlignment="1">
      <alignment horizontal="right" vertical="center"/>
    </xf>
    <xf numFmtId="0" fontId="0" fillId="9" borderId="38" xfId="0" applyFill="1" applyBorder="1" applyAlignment="1">
      <alignment vertical="center"/>
    </xf>
    <xf numFmtId="0" fontId="0" fillId="9" borderId="42" xfId="0" applyFill="1" applyBorder="1" applyAlignment="1">
      <alignment vertical="center"/>
    </xf>
    <xf numFmtId="3" fontId="0" fillId="9" borderId="50" xfId="0" applyNumberFormat="1" applyFill="1" applyBorder="1" applyAlignment="1">
      <alignment horizontal="center" vertical="center"/>
    </xf>
    <xf numFmtId="4" fontId="10" fillId="8" borderId="38" xfId="0" applyNumberFormat="1" applyFont="1" applyFill="1" applyBorder="1" applyAlignment="1">
      <alignment horizontal="right" vertical="center"/>
    </xf>
    <xf numFmtId="4" fontId="21" fillId="9" borderId="50" xfId="0" applyNumberFormat="1" applyFont="1" applyFill="1" applyBorder="1" applyAlignment="1">
      <alignment horizontal="right" vertical="center"/>
    </xf>
    <xf numFmtId="4" fontId="12" fillId="9" borderId="38" xfId="0" applyNumberFormat="1" applyFont="1" applyFill="1" applyBorder="1" applyAlignment="1">
      <alignment horizontal="right" vertical="center"/>
    </xf>
    <xf numFmtId="4" fontId="2" fillId="9" borderId="50" xfId="0" applyNumberFormat="1" applyFont="1" applyFill="1" applyBorder="1" applyAlignment="1">
      <alignment horizontal="right" vertical="center"/>
    </xf>
    <xf numFmtId="4" fontId="2" fillId="9" borderId="42" xfId="0" applyNumberFormat="1" applyFont="1" applyFill="1" applyBorder="1" applyAlignment="1">
      <alignment horizontal="right" vertical="center"/>
    </xf>
    <xf numFmtId="4" fontId="0" fillId="9" borderId="50" xfId="0" applyNumberFormat="1" applyFill="1" applyBorder="1" applyAlignment="1">
      <alignment horizontal="right" vertical="center"/>
    </xf>
    <xf numFmtId="4" fontId="10" fillId="10" borderId="17" xfId="0" applyNumberFormat="1" applyFont="1" applyFill="1" applyBorder="1" applyAlignment="1">
      <alignment horizontal="right" vertical="center"/>
    </xf>
    <xf numFmtId="4" fontId="21" fillId="10" borderId="16" xfId="0" applyNumberFormat="1" applyFont="1" applyFill="1" applyBorder="1" applyAlignment="1">
      <alignment horizontal="right" vertical="center"/>
    </xf>
    <xf numFmtId="0" fontId="0" fillId="0" borderId="0" xfId="0" applyAlignment="1">
      <alignment horizontal="center" vertical="center"/>
    </xf>
    <xf numFmtId="4" fontId="11" fillId="0" borderId="0" xfId="0" applyNumberFormat="1" applyFont="1" applyAlignment="1">
      <alignment horizontal="center" vertical="center"/>
    </xf>
    <xf numFmtId="4" fontId="13" fillId="0" borderId="0" xfId="0" applyNumberFormat="1" applyFont="1" applyAlignment="1">
      <alignment horizontal="center" vertical="center"/>
    </xf>
    <xf numFmtId="4" fontId="14" fillId="0" borderId="0" xfId="0" applyNumberFormat="1" applyFont="1" applyAlignment="1">
      <alignment horizontal="center" vertical="center"/>
    </xf>
    <xf numFmtId="4" fontId="10" fillId="11" borderId="26" xfId="0" applyNumberFormat="1" applyFont="1" applyFill="1" applyBorder="1" applyAlignment="1">
      <alignment vertical="center"/>
    </xf>
    <xf numFmtId="4" fontId="25" fillId="11" borderId="27" xfId="0" applyNumberFormat="1" applyFont="1" applyFill="1" applyBorder="1" applyAlignment="1">
      <alignment vertical="center"/>
    </xf>
    <xf numFmtId="4" fontId="12" fillId="11" borderId="26" xfId="0" applyNumberFormat="1" applyFont="1" applyFill="1" applyBorder="1" applyAlignment="1">
      <alignment vertical="center"/>
    </xf>
    <xf numFmtId="4" fontId="26" fillId="11" borderId="27" xfId="0" applyNumberFormat="1" applyFont="1" applyFill="1" applyBorder="1" applyAlignment="1">
      <alignment vertical="center"/>
    </xf>
    <xf numFmtId="4" fontId="26" fillId="11" borderId="28" xfId="0" applyNumberFormat="1" applyFont="1" applyFill="1" applyBorder="1" applyAlignment="1">
      <alignment vertical="center"/>
    </xf>
    <xf numFmtId="4" fontId="6" fillId="11" borderId="27" xfId="0" applyNumberFormat="1" applyFont="1" applyFill="1" applyBorder="1" applyAlignment="1">
      <alignment vertical="center"/>
    </xf>
    <xf numFmtId="4" fontId="10" fillId="11" borderId="38" xfId="0" applyNumberFormat="1" applyFont="1" applyFill="1" applyBorder="1" applyAlignment="1">
      <alignment horizontal="right" vertical="center"/>
    </xf>
    <xf numFmtId="4" fontId="25" fillId="11" borderId="50" xfId="0" applyNumberFormat="1" applyFont="1" applyFill="1" applyBorder="1" applyAlignment="1">
      <alignment horizontal="right" vertical="center"/>
    </xf>
    <xf numFmtId="4" fontId="12" fillId="11" borderId="38" xfId="0" applyNumberFormat="1" applyFont="1" applyFill="1" applyBorder="1" applyAlignment="1">
      <alignment horizontal="right" vertical="center"/>
    </xf>
    <xf numFmtId="4" fontId="26" fillId="11" borderId="50" xfId="0" applyNumberFormat="1" applyFont="1" applyFill="1" applyBorder="1" applyAlignment="1">
      <alignment horizontal="right" vertical="center"/>
    </xf>
    <xf numFmtId="4" fontId="26" fillId="11" borderId="42" xfId="0" applyNumberFormat="1" applyFont="1" applyFill="1" applyBorder="1" applyAlignment="1">
      <alignment horizontal="right" vertical="center"/>
    </xf>
    <xf numFmtId="4" fontId="6" fillId="11" borderId="50" xfId="0" applyNumberFormat="1" applyFont="1" applyFill="1" applyBorder="1" applyAlignment="1">
      <alignment horizontal="right" vertical="center"/>
    </xf>
    <xf numFmtId="4" fontId="10" fillId="12" borderId="15" xfId="0" applyNumberFormat="1" applyFont="1" applyFill="1" applyBorder="1" applyAlignment="1">
      <alignment vertical="center"/>
    </xf>
    <xf numFmtId="4" fontId="25" fillId="12" borderId="16" xfId="0" applyNumberFormat="1" applyFont="1" applyFill="1" applyBorder="1" applyAlignment="1">
      <alignment vertical="center"/>
    </xf>
    <xf numFmtId="4" fontId="12" fillId="12" borderId="15" xfId="0" applyNumberFormat="1" applyFont="1" applyFill="1" applyBorder="1" applyAlignment="1">
      <alignment vertical="center"/>
    </xf>
    <xf numFmtId="4" fontId="26" fillId="12" borderId="16" xfId="0" applyNumberFormat="1" applyFont="1" applyFill="1" applyBorder="1" applyAlignment="1">
      <alignment vertical="center"/>
    </xf>
    <xf numFmtId="4" fontId="26" fillId="12" borderId="17" xfId="0" applyNumberFormat="1" applyFont="1" applyFill="1" applyBorder="1" applyAlignment="1">
      <alignment vertical="center"/>
    </xf>
    <xf numFmtId="4" fontId="6" fillId="12" borderId="16" xfId="0" applyNumberFormat="1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6" fillId="11" borderId="26" xfId="0" applyFont="1" applyFill="1" applyBorder="1" applyAlignment="1">
      <alignment horizontal="left" vertical="center"/>
    </xf>
    <xf numFmtId="0" fontId="6" fillId="11" borderId="28" xfId="0" applyFont="1" applyFill="1" applyBorder="1" applyAlignment="1">
      <alignment horizontal="left" vertical="center"/>
    </xf>
    <xf numFmtId="0" fontId="6" fillId="11" borderId="27" xfId="0" applyFont="1" applyFill="1" applyBorder="1" applyAlignment="1">
      <alignment horizontal="left" vertical="center"/>
    </xf>
    <xf numFmtId="0" fontId="6" fillId="11" borderId="15" xfId="0" applyFont="1" applyFill="1" applyBorder="1" applyAlignment="1">
      <alignment horizontal="left" vertical="center"/>
    </xf>
    <xf numFmtId="0" fontId="6" fillId="11" borderId="17" xfId="0" applyFont="1" applyFill="1" applyBorder="1" applyAlignment="1">
      <alignment horizontal="left" vertical="center"/>
    </xf>
    <xf numFmtId="0" fontId="6" fillId="11" borderId="16" xfId="0" applyFont="1" applyFill="1" applyBorder="1" applyAlignment="1">
      <alignment horizontal="left" vertical="center"/>
    </xf>
    <xf numFmtId="0" fontId="6" fillId="12" borderId="18" xfId="0" applyFont="1" applyFill="1" applyBorder="1" applyAlignment="1">
      <alignment horizontal="left" vertical="center"/>
    </xf>
    <xf numFmtId="0" fontId="6" fillId="12" borderId="19" xfId="0" applyFont="1" applyFill="1" applyBorder="1" applyAlignment="1">
      <alignment horizontal="left" vertical="center"/>
    </xf>
    <xf numFmtId="0" fontId="6" fillId="12" borderId="20" xfId="0" applyFont="1" applyFill="1" applyBorder="1" applyAlignment="1">
      <alignment horizontal="left" vertical="center"/>
    </xf>
    <xf numFmtId="0" fontId="0" fillId="0" borderId="30" xfId="0" applyBorder="1" applyAlignment="1">
      <alignment vertical="center"/>
    </xf>
    <xf numFmtId="0" fontId="0" fillId="0" borderId="31" xfId="0" applyBorder="1" applyAlignment="1">
      <alignment vertical="center"/>
    </xf>
    <xf numFmtId="0" fontId="0" fillId="9" borderId="42" xfId="0" applyFill="1" applyBorder="1" applyAlignment="1">
      <alignment horizontal="left" vertical="center" wrapText="1"/>
    </xf>
    <xf numFmtId="0" fontId="0" fillId="9" borderId="43" xfId="0" applyFill="1" applyBorder="1" applyAlignment="1">
      <alignment horizontal="left" vertical="center" wrapText="1"/>
    </xf>
    <xf numFmtId="0" fontId="6" fillId="6" borderId="19" xfId="0" applyFont="1" applyFill="1" applyBorder="1" applyAlignment="1">
      <alignment horizontal="left" vertical="center"/>
    </xf>
    <xf numFmtId="0" fontId="19" fillId="7" borderId="19" xfId="0" applyFont="1" applyFill="1" applyBorder="1" applyAlignment="1">
      <alignment horizontal="left" vertical="center"/>
    </xf>
    <xf numFmtId="0" fontId="6" fillId="4" borderId="19" xfId="0" applyFont="1" applyFill="1" applyBorder="1" applyAlignment="1">
      <alignment horizontal="left" vertical="center"/>
    </xf>
    <xf numFmtId="0" fontId="6" fillId="4" borderId="20" xfId="0" applyFont="1" applyFill="1" applyBorder="1" applyAlignment="1">
      <alignment horizontal="left" vertical="center"/>
    </xf>
    <xf numFmtId="0" fontId="4" fillId="4" borderId="19" xfId="0" applyFont="1" applyFill="1" applyBorder="1" applyAlignment="1">
      <alignment horizontal="left" vertical="center" wrapText="1"/>
    </xf>
    <xf numFmtId="0" fontId="4" fillId="4" borderId="20" xfId="0" applyFont="1" applyFill="1" applyBorder="1" applyAlignment="1">
      <alignment horizontal="left" vertical="center" wrapText="1"/>
    </xf>
    <xf numFmtId="0" fontId="5" fillId="0" borderId="30" xfId="0" applyFont="1" applyBorder="1" applyAlignment="1">
      <alignment vertical="center" wrapText="1"/>
    </xf>
    <xf numFmtId="0" fontId="5" fillId="0" borderId="31" xfId="0" applyFont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6" fillId="3" borderId="15" xfId="0" applyFont="1" applyFill="1" applyBorder="1" applyAlignment="1">
      <alignment horizontal="left" vertical="center"/>
    </xf>
    <xf numFmtId="0" fontId="6" fillId="3" borderId="17" xfId="0" applyFont="1" applyFill="1" applyBorder="1" applyAlignment="1">
      <alignment horizontal="left" vertical="center"/>
    </xf>
    <xf numFmtId="0" fontId="6" fillId="3" borderId="51" xfId="0" applyFont="1" applyFill="1" applyBorder="1" applyAlignment="1">
      <alignment horizontal="left" vertical="center"/>
    </xf>
    <xf numFmtId="0" fontId="0" fillId="0" borderId="23" xfId="0" applyBorder="1" applyAlignment="1">
      <alignment vertical="center"/>
    </xf>
    <xf numFmtId="0" fontId="0" fillId="0" borderId="24" xfId="0" applyBorder="1" applyAlignment="1">
      <alignment vertical="center"/>
    </xf>
    <xf numFmtId="0" fontId="6" fillId="2" borderId="1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/>
    </xf>
    <xf numFmtId="0" fontId="6" fillId="2" borderId="6" xfId="0" applyFont="1" applyFill="1" applyBorder="1" applyAlignment="1">
      <alignment horizontal="left" vertical="center"/>
    </xf>
    <xf numFmtId="0" fontId="6" fillId="2" borderId="7" xfId="0" applyFont="1" applyFill="1" applyBorder="1" applyAlignment="1">
      <alignment horizontal="left" vertical="center"/>
    </xf>
    <xf numFmtId="0" fontId="6" fillId="2" borderId="8" xfId="0" applyFont="1" applyFill="1" applyBorder="1" applyAlignment="1">
      <alignment horizontal="left" vertical="center"/>
    </xf>
    <xf numFmtId="0" fontId="0" fillId="2" borderId="4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0" borderId="42" xfId="0" applyBorder="1" applyAlignment="1">
      <alignment horizontal="left" vertical="center"/>
    </xf>
    <xf numFmtId="0" fontId="0" fillId="0" borderId="43" xfId="0" applyBorder="1" applyAlignment="1">
      <alignment horizontal="left" vertical="center"/>
    </xf>
    <xf numFmtId="0" fontId="6" fillId="5" borderId="28" xfId="0" applyFont="1" applyFill="1" applyBorder="1" applyAlignment="1">
      <alignment horizontal="left" vertical="center"/>
    </xf>
    <xf numFmtId="0" fontId="6" fillId="5" borderId="39" xfId="0" applyFont="1" applyFill="1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6" fillId="5" borderId="23" xfId="0" applyFont="1" applyFill="1" applyBorder="1" applyAlignment="1">
      <alignment horizontal="left" vertical="center"/>
    </xf>
    <xf numFmtId="0" fontId="6" fillId="5" borderId="24" xfId="0" applyFont="1" applyFill="1" applyBorder="1" applyAlignment="1">
      <alignment horizontal="left" vertical="center"/>
    </xf>
    <xf numFmtId="0" fontId="0" fillId="0" borderId="36" xfId="0" applyBorder="1" applyAlignment="1">
      <alignment horizontal="left" vertical="center"/>
    </xf>
    <xf numFmtId="0" fontId="0" fillId="0" borderId="37" xfId="0" applyBorder="1" applyAlignment="1">
      <alignment horizontal="left" vertical="center"/>
    </xf>
    <xf numFmtId="0" fontId="6" fillId="3" borderId="11" xfId="0" applyFont="1" applyFill="1" applyBorder="1" applyAlignment="1">
      <alignment horizontal="left" vertical="center"/>
    </xf>
    <xf numFmtId="0" fontId="6" fillId="3" borderId="12" xfId="0" applyFont="1" applyFill="1" applyBorder="1" applyAlignment="1">
      <alignment horizontal="left" vertical="center"/>
    </xf>
    <xf numFmtId="0" fontId="6" fillId="3" borderId="13" xfId="0" applyFont="1" applyFill="1" applyBorder="1" applyAlignment="1">
      <alignment horizontal="left" vertical="center"/>
    </xf>
    <xf numFmtId="0" fontId="6" fillId="4" borderId="19" xfId="0" applyFont="1" applyFill="1" applyBorder="1" applyAlignment="1">
      <alignment horizontal="left" vertical="center" wrapText="1"/>
    </xf>
    <xf numFmtId="0" fontId="6" fillId="4" borderId="20" xfId="0" applyFont="1" applyFill="1" applyBorder="1" applyAlignment="1">
      <alignment horizontal="left" vertical="center" wrapText="1"/>
    </xf>
    <xf numFmtId="0" fontId="6" fillId="5" borderId="19" xfId="0" applyFont="1" applyFill="1" applyBorder="1" applyAlignment="1">
      <alignment horizontal="left" vertical="center"/>
    </xf>
    <xf numFmtId="0" fontId="6" fillId="5" borderId="21" xfId="0" applyFont="1" applyFill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09"/>
  <sheetViews>
    <sheetView tabSelected="1" zoomScale="115" zoomScaleNormal="115" workbookViewId="0">
      <selection activeCell="Q96" sqref="Q96"/>
    </sheetView>
  </sheetViews>
  <sheetFormatPr defaultColWidth="9.140625" defaultRowHeight="12.75" x14ac:dyDescent="0.2"/>
  <cols>
    <col min="1" max="2" width="3.5703125" style="1" customWidth="1"/>
    <col min="3" max="3" width="15" style="1" customWidth="1"/>
    <col min="4" max="4" width="24.140625" style="1" customWidth="1"/>
    <col min="5" max="7" width="11.7109375" style="1" hidden="1" customWidth="1"/>
    <col min="8" max="8" width="17.42578125" style="2" customWidth="1"/>
    <col min="9" max="9" width="3.28515625" style="2" customWidth="1"/>
    <col min="10" max="10" width="17.42578125" style="2" customWidth="1"/>
    <col min="11" max="11" width="2.7109375" style="2" customWidth="1"/>
    <col min="12" max="12" width="17.42578125" style="2" customWidth="1"/>
    <col min="13" max="13" width="3" style="1" customWidth="1"/>
    <col min="14" max="16384" width="9.140625" style="1"/>
  </cols>
  <sheetData>
    <row r="1" spans="1:13" ht="22.5" customHeight="1" x14ac:dyDescent="0.2">
      <c r="A1" s="264" t="s">
        <v>0</v>
      </c>
      <c r="B1" s="264"/>
      <c r="C1" s="264"/>
      <c r="D1" s="264"/>
      <c r="E1" s="264"/>
    </row>
    <row r="2" spans="1:13" ht="16.5" customHeight="1" x14ac:dyDescent="0.2">
      <c r="A2" s="265"/>
      <c r="B2" s="265"/>
      <c r="C2" s="265"/>
      <c r="D2" s="265"/>
      <c r="E2" s="265"/>
      <c r="F2" s="265"/>
      <c r="G2" s="265"/>
      <c r="H2" s="265"/>
      <c r="I2" s="265"/>
      <c r="J2" s="265"/>
      <c r="K2" s="265"/>
      <c r="L2" s="1"/>
    </row>
    <row r="3" spans="1:13" ht="29.25" customHeight="1" x14ac:dyDescent="0.2">
      <c r="A3" s="266" t="s">
        <v>1</v>
      </c>
      <c r="B3" s="266"/>
      <c r="C3" s="266"/>
      <c r="D3" s="266"/>
      <c r="E3" s="266"/>
      <c r="F3" s="266"/>
      <c r="G3" s="266"/>
      <c r="H3" s="266"/>
      <c r="I3" s="266"/>
      <c r="J3" s="266"/>
      <c r="K3" s="266"/>
      <c r="L3" s="266"/>
      <c r="M3" s="266"/>
    </row>
    <row r="4" spans="1:13" ht="12.75" customHeight="1" thickBot="1" x14ac:dyDescent="0.25">
      <c r="C4" s="3"/>
      <c r="D4" s="4"/>
      <c r="E4" s="4"/>
    </row>
    <row r="5" spans="1:13" ht="28.5" customHeight="1" x14ac:dyDescent="0.2">
      <c r="A5" s="239" t="s">
        <v>2</v>
      </c>
      <c r="B5" s="240"/>
      <c r="C5" s="240"/>
      <c r="D5" s="241"/>
      <c r="E5" s="245" t="s">
        <v>3</v>
      </c>
      <c r="F5" s="222" t="s">
        <v>4</v>
      </c>
      <c r="G5" s="5"/>
      <c r="H5" s="224" t="s">
        <v>5</v>
      </c>
      <c r="I5" s="225"/>
      <c r="J5" s="228" t="s">
        <v>6</v>
      </c>
      <c r="K5" s="229"/>
      <c r="L5" s="229"/>
      <c r="M5" s="230"/>
    </row>
    <row r="6" spans="1:13" ht="23.25" customHeight="1" thickBot="1" x14ac:dyDescent="0.25">
      <c r="A6" s="242"/>
      <c r="B6" s="243"/>
      <c r="C6" s="243"/>
      <c r="D6" s="244"/>
      <c r="E6" s="246"/>
      <c r="F6" s="223"/>
      <c r="G6" s="6"/>
      <c r="H6" s="226"/>
      <c r="I6" s="227"/>
      <c r="J6" s="231"/>
      <c r="K6" s="232"/>
      <c r="L6" s="232"/>
      <c r="M6" s="233"/>
    </row>
    <row r="7" spans="1:13" ht="26.25" customHeight="1" thickTop="1" thickBot="1" x14ac:dyDescent="0.25">
      <c r="A7" s="257" t="s">
        <v>7</v>
      </c>
      <c r="B7" s="258"/>
      <c r="C7" s="258"/>
      <c r="D7" s="259"/>
      <c r="E7" s="7" t="s">
        <v>8</v>
      </c>
      <c r="F7" s="8" t="e">
        <f>F8+F70+#REF!</f>
        <v>#REF!</v>
      </c>
      <c r="G7" s="9"/>
      <c r="H7" s="10">
        <f>H8+H70+H68+H69+H71</f>
        <v>5689300</v>
      </c>
      <c r="I7" s="11"/>
      <c r="J7" s="10">
        <f>J8+J70+J68+J69+J71</f>
        <v>5852300</v>
      </c>
      <c r="K7" s="12"/>
      <c r="L7" s="10">
        <f>L8+L70+L68+L69+L71</f>
        <v>5770200</v>
      </c>
      <c r="M7" s="13"/>
    </row>
    <row r="8" spans="1:13" ht="34.5" customHeight="1" thickBot="1" x14ac:dyDescent="0.25">
      <c r="A8" s="14"/>
      <c r="B8" s="260" t="s">
        <v>9</v>
      </c>
      <c r="C8" s="260"/>
      <c r="D8" s="260"/>
      <c r="E8" s="261"/>
      <c r="F8" s="15">
        <f>F9+F10+F23+F27+F30+F32+F44+F57+F61+F63</f>
        <v>1358000</v>
      </c>
      <c r="G8" s="16"/>
      <c r="H8" s="17">
        <f>H9+H10+H23+H27+H30+H32+H44+H57+H61+H63</f>
        <v>891300</v>
      </c>
      <c r="I8" s="18"/>
      <c r="J8" s="17">
        <f>J9+J10+J23+J27+J30+J32+J44+J57+J61+J63</f>
        <v>917900</v>
      </c>
      <c r="K8" s="19"/>
      <c r="L8" s="17">
        <f>L9+L10+L23+L27+L30+L32+L44+L57+L61+L63</f>
        <v>945200</v>
      </c>
      <c r="M8" s="20"/>
    </row>
    <row r="9" spans="1:13" s="29" customFormat="1" ht="22.5" customHeight="1" thickBot="1" x14ac:dyDescent="0.25">
      <c r="A9" s="21"/>
      <c r="B9" s="22"/>
      <c r="C9" s="262" t="s">
        <v>10</v>
      </c>
      <c r="D9" s="263"/>
      <c r="E9" s="23">
        <v>501002</v>
      </c>
      <c r="F9" s="24">
        <v>200000</v>
      </c>
      <c r="G9" s="25"/>
      <c r="H9" s="26">
        <v>200000</v>
      </c>
      <c r="I9" s="27"/>
      <c r="J9" s="26">
        <f>H9*1.03</f>
        <v>206000</v>
      </c>
      <c r="K9" s="28"/>
      <c r="L9" s="26">
        <v>212200</v>
      </c>
      <c r="M9" s="25"/>
    </row>
    <row r="10" spans="1:13" s="29" customFormat="1" ht="22.5" customHeight="1" x14ac:dyDescent="0.2">
      <c r="A10" s="30"/>
      <c r="B10" s="31"/>
      <c r="C10" s="253" t="s">
        <v>11</v>
      </c>
      <c r="D10" s="254"/>
      <c r="E10" s="32" t="s">
        <v>12</v>
      </c>
      <c r="F10" s="33">
        <f>SUM(F12:F22)</f>
        <v>54000</v>
      </c>
      <c r="G10" s="34"/>
      <c r="H10" s="35">
        <f>SUM(H11:H22)</f>
        <v>88500</v>
      </c>
      <c r="I10" s="36"/>
      <c r="J10" s="35">
        <f>SUM(J11:J22)</f>
        <v>91100</v>
      </c>
      <c r="K10" s="37"/>
      <c r="L10" s="35">
        <f>SUM(L11:L22)</f>
        <v>93900</v>
      </c>
      <c r="M10" s="34"/>
    </row>
    <row r="11" spans="1:13" s="29" customFormat="1" ht="22.5" customHeight="1" x14ac:dyDescent="0.2">
      <c r="A11" s="38"/>
      <c r="B11" s="39"/>
      <c r="C11" s="251" t="s">
        <v>13</v>
      </c>
      <c r="D11" s="252"/>
      <c r="E11" s="40"/>
      <c r="F11" s="41"/>
      <c r="G11" s="42"/>
      <c r="H11" s="43">
        <v>20000</v>
      </c>
      <c r="I11" s="44"/>
      <c r="J11" s="43">
        <f>H11*1.03</f>
        <v>20600</v>
      </c>
      <c r="K11" s="45"/>
      <c r="L11" s="43">
        <v>21200</v>
      </c>
      <c r="M11" s="46"/>
    </row>
    <row r="12" spans="1:13" s="29" customFormat="1" ht="18" customHeight="1" x14ac:dyDescent="0.2">
      <c r="A12" s="38"/>
      <c r="B12" s="39"/>
      <c r="C12" s="251" t="s">
        <v>14</v>
      </c>
      <c r="D12" s="252"/>
      <c r="E12" s="40">
        <v>501008</v>
      </c>
      <c r="F12" s="41">
        <v>5000</v>
      </c>
      <c r="G12" s="42"/>
      <c r="H12" s="43">
        <v>6500</v>
      </c>
      <c r="I12" s="44"/>
      <c r="J12" s="43">
        <v>6700</v>
      </c>
      <c r="K12" s="45"/>
      <c r="L12" s="43">
        <v>6900</v>
      </c>
      <c r="M12" s="46"/>
    </row>
    <row r="13" spans="1:13" s="29" customFormat="1" ht="18" customHeight="1" x14ac:dyDescent="0.2">
      <c r="A13" s="38"/>
      <c r="B13" s="39"/>
      <c r="C13" s="251" t="s">
        <v>15</v>
      </c>
      <c r="D13" s="252"/>
      <c r="E13" s="40">
        <v>501009</v>
      </c>
      <c r="F13" s="41">
        <v>4000</v>
      </c>
      <c r="G13" s="42"/>
      <c r="H13" s="43">
        <v>6000</v>
      </c>
      <c r="I13" s="44"/>
      <c r="J13" s="43">
        <v>6200</v>
      </c>
      <c r="K13" s="45"/>
      <c r="L13" s="43">
        <v>6300</v>
      </c>
      <c r="M13" s="46"/>
    </row>
    <row r="14" spans="1:13" s="29" customFormat="1" ht="18" customHeight="1" x14ac:dyDescent="0.2">
      <c r="A14" s="38"/>
      <c r="B14" s="39"/>
      <c r="C14" s="251" t="s">
        <v>16</v>
      </c>
      <c r="D14" s="252"/>
      <c r="E14" s="40">
        <v>501010</v>
      </c>
      <c r="F14" s="41">
        <v>9000</v>
      </c>
      <c r="G14" s="42"/>
      <c r="H14" s="43">
        <v>25000</v>
      </c>
      <c r="I14" s="44"/>
      <c r="J14" s="43">
        <v>25700</v>
      </c>
      <c r="K14" s="45"/>
      <c r="L14" s="43">
        <v>26500</v>
      </c>
      <c r="M14" s="46"/>
    </row>
    <row r="15" spans="1:13" s="29" customFormat="1" ht="18" customHeight="1" x14ac:dyDescent="0.2">
      <c r="A15" s="38"/>
      <c r="B15" s="39"/>
      <c r="C15" s="251" t="s">
        <v>17</v>
      </c>
      <c r="D15" s="252"/>
      <c r="E15" s="40">
        <v>501012</v>
      </c>
      <c r="F15" s="41">
        <v>8000</v>
      </c>
      <c r="G15" s="42"/>
      <c r="H15" s="43">
        <v>8000</v>
      </c>
      <c r="I15" s="44"/>
      <c r="J15" s="43">
        <v>8200</v>
      </c>
      <c r="K15" s="45"/>
      <c r="L15" s="43">
        <v>8400</v>
      </c>
      <c r="M15" s="46"/>
    </row>
    <row r="16" spans="1:13" ht="18" customHeight="1" x14ac:dyDescent="0.2">
      <c r="A16" s="38"/>
      <c r="B16" s="39"/>
      <c r="C16" s="251" t="s">
        <v>18</v>
      </c>
      <c r="D16" s="252"/>
      <c r="E16" s="40">
        <v>501014</v>
      </c>
      <c r="F16" s="41">
        <v>13000</v>
      </c>
      <c r="G16" s="42"/>
      <c r="H16" s="43">
        <v>2000</v>
      </c>
      <c r="I16" s="44"/>
      <c r="J16" s="43">
        <v>2100</v>
      </c>
      <c r="K16" s="45"/>
      <c r="L16" s="43">
        <v>2200</v>
      </c>
      <c r="M16" s="46"/>
    </row>
    <row r="17" spans="1:13" ht="18" customHeight="1" x14ac:dyDescent="0.2">
      <c r="A17" s="38"/>
      <c r="B17" s="39"/>
      <c r="C17" s="251" t="s">
        <v>19</v>
      </c>
      <c r="D17" s="252"/>
      <c r="E17" s="40">
        <v>501015</v>
      </c>
      <c r="F17" s="41">
        <v>7000</v>
      </c>
      <c r="G17" s="42"/>
      <c r="H17" s="43">
        <v>15000</v>
      </c>
      <c r="I17" s="44"/>
      <c r="J17" s="43">
        <v>15500</v>
      </c>
      <c r="K17" s="45"/>
      <c r="L17" s="43">
        <v>16000</v>
      </c>
      <c r="M17" s="46"/>
    </row>
    <row r="18" spans="1:13" ht="18" customHeight="1" x14ac:dyDescent="0.2">
      <c r="A18" s="38"/>
      <c r="B18" s="39"/>
      <c r="C18" s="251" t="s">
        <v>20</v>
      </c>
      <c r="D18" s="252"/>
      <c r="E18" s="40">
        <v>501016</v>
      </c>
      <c r="F18" s="41">
        <v>3000</v>
      </c>
      <c r="G18" s="42"/>
      <c r="H18" s="43">
        <v>5000</v>
      </c>
      <c r="I18" s="44"/>
      <c r="J18" s="43">
        <v>5100</v>
      </c>
      <c r="K18" s="45"/>
      <c r="L18" s="43">
        <v>5300</v>
      </c>
      <c r="M18" s="46"/>
    </row>
    <row r="19" spans="1:13" ht="18" customHeight="1" x14ac:dyDescent="0.2">
      <c r="A19" s="38"/>
      <c r="B19" s="39"/>
      <c r="C19" s="251" t="s">
        <v>21</v>
      </c>
      <c r="D19" s="252"/>
      <c r="E19" s="40">
        <v>501017</v>
      </c>
      <c r="F19" s="41">
        <v>2000</v>
      </c>
      <c r="G19" s="42"/>
      <c r="H19" s="43">
        <v>0</v>
      </c>
      <c r="I19" s="44"/>
      <c r="J19" s="43">
        <f t="shared" ref="J19:J22" si="0">H19*1.03</f>
        <v>0</v>
      </c>
      <c r="K19" s="45"/>
      <c r="L19" s="43">
        <f t="shared" ref="L19:L22" si="1">J19*1.03</f>
        <v>0</v>
      </c>
      <c r="M19" s="46"/>
    </row>
    <row r="20" spans="1:13" ht="18" customHeight="1" x14ac:dyDescent="0.2">
      <c r="A20" s="38"/>
      <c r="B20" s="39"/>
      <c r="C20" s="251" t="s">
        <v>22</v>
      </c>
      <c r="D20" s="252"/>
      <c r="E20" s="40">
        <v>501019</v>
      </c>
      <c r="F20" s="41">
        <v>2000</v>
      </c>
      <c r="G20" s="47"/>
      <c r="H20" s="43">
        <v>0</v>
      </c>
      <c r="I20" s="48"/>
      <c r="J20" s="43">
        <f t="shared" si="0"/>
        <v>0</v>
      </c>
      <c r="K20" s="49"/>
      <c r="L20" s="43">
        <f t="shared" si="1"/>
        <v>0</v>
      </c>
      <c r="M20" s="50"/>
    </row>
    <row r="21" spans="1:13" ht="18" customHeight="1" x14ac:dyDescent="0.2">
      <c r="A21" s="38"/>
      <c r="B21" s="39"/>
      <c r="C21" s="251" t="s">
        <v>23</v>
      </c>
      <c r="D21" s="252"/>
      <c r="E21" s="51">
        <v>501020</v>
      </c>
      <c r="F21" s="41">
        <v>1000</v>
      </c>
      <c r="G21" s="47"/>
      <c r="H21" s="43">
        <v>1000</v>
      </c>
      <c r="I21" s="48"/>
      <c r="J21" s="43">
        <v>1000</v>
      </c>
      <c r="K21" s="49"/>
      <c r="L21" s="43">
        <v>1100</v>
      </c>
      <c r="M21" s="50"/>
    </row>
    <row r="22" spans="1:13" ht="18" customHeight="1" thickBot="1" x14ac:dyDescent="0.25">
      <c r="A22" s="52"/>
      <c r="B22" s="53"/>
      <c r="C22" s="255" t="s">
        <v>24</v>
      </c>
      <c r="D22" s="256"/>
      <c r="E22" s="51">
        <v>501022</v>
      </c>
      <c r="F22" s="54">
        <v>0</v>
      </c>
      <c r="G22" s="55"/>
      <c r="H22" s="56">
        <v>0</v>
      </c>
      <c r="I22" s="57"/>
      <c r="J22" s="43">
        <f t="shared" si="0"/>
        <v>0</v>
      </c>
      <c r="K22" s="58"/>
      <c r="L22" s="43">
        <f t="shared" si="1"/>
        <v>0</v>
      </c>
      <c r="M22" s="59"/>
    </row>
    <row r="23" spans="1:13" ht="21" customHeight="1" x14ac:dyDescent="0.2">
      <c r="A23" s="60"/>
      <c r="B23" s="61"/>
      <c r="C23" s="249" t="s">
        <v>25</v>
      </c>
      <c r="D23" s="250"/>
      <c r="E23" s="62">
        <v>502</v>
      </c>
      <c r="F23" s="63">
        <f>SUM(F24:F26)</f>
        <v>394000</v>
      </c>
      <c r="G23" s="34"/>
      <c r="H23" s="64">
        <f>SUM(H24:H26)</f>
        <v>180000</v>
      </c>
      <c r="I23" s="65"/>
      <c r="J23" s="66">
        <f>SUM(J24:J26)</f>
        <v>185400</v>
      </c>
      <c r="K23" s="37"/>
      <c r="L23" s="66">
        <f>SUM(L24:L26)</f>
        <v>190900</v>
      </c>
      <c r="M23" s="34"/>
    </row>
    <row r="24" spans="1:13" ht="19.5" customHeight="1" x14ac:dyDescent="0.2">
      <c r="A24" s="38"/>
      <c r="B24" s="39"/>
      <c r="C24" s="251" t="s">
        <v>26</v>
      </c>
      <c r="D24" s="252"/>
      <c r="E24" s="40">
        <v>502012</v>
      </c>
      <c r="F24" s="67">
        <v>17000</v>
      </c>
      <c r="G24" s="68"/>
      <c r="H24" s="69">
        <v>15000</v>
      </c>
      <c r="I24" s="70"/>
      <c r="J24" s="43">
        <v>15500</v>
      </c>
      <c r="K24" s="71"/>
      <c r="L24" s="43">
        <v>15900</v>
      </c>
      <c r="M24" s="72"/>
    </row>
    <row r="25" spans="1:13" ht="19.5" customHeight="1" x14ac:dyDescent="0.2">
      <c r="A25" s="38"/>
      <c r="B25" s="39"/>
      <c r="C25" s="251" t="s">
        <v>27</v>
      </c>
      <c r="D25" s="252"/>
      <c r="E25" s="51">
        <v>502014</v>
      </c>
      <c r="F25" s="67">
        <v>225000</v>
      </c>
      <c r="G25" s="68"/>
      <c r="H25" s="69">
        <v>45000</v>
      </c>
      <c r="I25" s="70"/>
      <c r="J25" s="43">
        <v>46300</v>
      </c>
      <c r="K25" s="73"/>
      <c r="L25" s="43">
        <v>47700</v>
      </c>
      <c r="M25" s="74"/>
    </row>
    <row r="26" spans="1:13" ht="19.5" customHeight="1" thickBot="1" x14ac:dyDescent="0.25">
      <c r="A26" s="52"/>
      <c r="B26" s="53"/>
      <c r="C26" s="255" t="s">
        <v>28</v>
      </c>
      <c r="D26" s="256"/>
      <c r="E26" s="51">
        <v>502016</v>
      </c>
      <c r="F26" s="75">
        <v>152000</v>
      </c>
      <c r="G26" s="76"/>
      <c r="H26" s="77">
        <v>120000</v>
      </c>
      <c r="I26" s="78"/>
      <c r="J26" s="43">
        <f t="shared" ref="J26" si="2">H26*1.03</f>
        <v>123600</v>
      </c>
      <c r="K26" s="79"/>
      <c r="L26" s="43">
        <v>127300</v>
      </c>
      <c r="M26" s="74"/>
    </row>
    <row r="27" spans="1:13" ht="21" customHeight="1" x14ac:dyDescent="0.2">
      <c r="A27" s="60"/>
      <c r="B27" s="61"/>
      <c r="C27" s="249" t="s">
        <v>29</v>
      </c>
      <c r="D27" s="250"/>
      <c r="E27" s="62">
        <v>511</v>
      </c>
      <c r="F27" s="63">
        <f>SUM(F28:F29)</f>
        <v>10000</v>
      </c>
      <c r="G27" s="34"/>
      <c r="H27" s="64">
        <f>SUM(H28:H29)</f>
        <v>50000</v>
      </c>
      <c r="I27" s="65"/>
      <c r="J27" s="66">
        <f>SUM(J28:J29)</f>
        <v>51500</v>
      </c>
      <c r="K27" s="37"/>
      <c r="L27" s="66">
        <f>SUM(L28:L29)</f>
        <v>53000</v>
      </c>
      <c r="M27" s="34"/>
    </row>
    <row r="28" spans="1:13" ht="18" customHeight="1" x14ac:dyDescent="0.2">
      <c r="A28" s="38"/>
      <c r="B28" s="39"/>
      <c r="C28" s="251" t="s">
        <v>30</v>
      </c>
      <c r="D28" s="252"/>
      <c r="E28" s="80" t="s">
        <v>31</v>
      </c>
      <c r="F28" s="81">
        <v>10000</v>
      </c>
      <c r="G28" s="47"/>
      <c r="H28" s="82">
        <v>50000</v>
      </c>
      <c r="I28" s="83"/>
      <c r="J28" s="43">
        <f>H28*1.03</f>
        <v>51500</v>
      </c>
      <c r="K28" s="49"/>
      <c r="L28" s="43">
        <v>53000</v>
      </c>
      <c r="M28" s="84"/>
    </row>
    <row r="29" spans="1:13" ht="18" customHeight="1" thickBot="1" x14ac:dyDescent="0.25">
      <c r="A29" s="85"/>
      <c r="B29" s="86"/>
      <c r="C29" s="247" t="s">
        <v>32</v>
      </c>
      <c r="D29" s="248"/>
      <c r="E29" s="89" t="s">
        <v>33</v>
      </c>
      <c r="F29" s="90">
        <v>0</v>
      </c>
      <c r="G29" s="55"/>
      <c r="H29" s="91">
        <v>0</v>
      </c>
      <c r="I29" s="57"/>
      <c r="J29" s="91">
        <v>0</v>
      </c>
      <c r="K29" s="92"/>
      <c r="L29" s="91">
        <v>0</v>
      </c>
      <c r="M29" s="59"/>
    </row>
    <row r="30" spans="1:13" ht="21" customHeight="1" x14ac:dyDescent="0.2">
      <c r="A30" s="60"/>
      <c r="B30" s="61"/>
      <c r="C30" s="249" t="s">
        <v>34</v>
      </c>
      <c r="D30" s="250"/>
      <c r="E30" s="62">
        <v>512</v>
      </c>
      <c r="F30" s="93">
        <f>F31</f>
        <v>2000</v>
      </c>
      <c r="G30" s="94"/>
      <c r="H30" s="95">
        <f>H31</f>
        <v>500</v>
      </c>
      <c r="I30" s="96"/>
      <c r="J30" s="66">
        <f>J31</f>
        <v>500</v>
      </c>
      <c r="K30" s="37"/>
      <c r="L30" s="66">
        <f>L31</f>
        <v>500</v>
      </c>
      <c r="M30" s="34"/>
    </row>
    <row r="31" spans="1:13" s="29" customFormat="1" ht="18.75" customHeight="1" thickBot="1" x14ac:dyDescent="0.25">
      <c r="A31" s="85"/>
      <c r="B31" s="86"/>
      <c r="C31" s="87" t="s">
        <v>35</v>
      </c>
      <c r="D31" s="88"/>
      <c r="E31" s="89" t="s">
        <v>36</v>
      </c>
      <c r="F31" s="97">
        <v>2000</v>
      </c>
      <c r="G31" s="98"/>
      <c r="H31" s="99">
        <v>500</v>
      </c>
      <c r="I31" s="100"/>
      <c r="J31" s="43">
        <v>500</v>
      </c>
      <c r="K31" s="101"/>
      <c r="L31" s="43">
        <v>500</v>
      </c>
      <c r="M31" s="102"/>
    </row>
    <row r="32" spans="1:13" s="29" customFormat="1" ht="21" customHeight="1" x14ac:dyDescent="0.2">
      <c r="A32" s="60"/>
      <c r="B32" s="61"/>
      <c r="C32" s="249" t="s">
        <v>37</v>
      </c>
      <c r="D32" s="250"/>
      <c r="E32" s="62">
        <v>518</v>
      </c>
      <c r="F32" s="63">
        <f>SUM(F33:G43)</f>
        <v>262000</v>
      </c>
      <c r="G32" s="34"/>
      <c r="H32" s="64">
        <f>SUM(H33:I43)</f>
        <v>289000</v>
      </c>
      <c r="I32" s="65"/>
      <c r="J32" s="66">
        <f>SUM(J33:K43)</f>
        <v>297700</v>
      </c>
      <c r="K32" s="37"/>
      <c r="L32" s="66">
        <f>SUM(L33:M43)</f>
        <v>306700</v>
      </c>
      <c r="M32" s="34"/>
    </row>
    <row r="33" spans="1:13" s="29" customFormat="1" ht="18.75" customHeight="1" x14ac:dyDescent="0.2">
      <c r="A33" s="38"/>
      <c r="B33" s="39"/>
      <c r="C33" s="251" t="s">
        <v>38</v>
      </c>
      <c r="D33" s="252"/>
      <c r="E33" s="103" t="s">
        <v>39</v>
      </c>
      <c r="F33" s="81">
        <v>1000</v>
      </c>
      <c r="G33" s="47"/>
      <c r="H33" s="82">
        <v>1000</v>
      </c>
      <c r="I33" s="83"/>
      <c r="J33" s="43">
        <v>1000</v>
      </c>
      <c r="K33" s="49"/>
      <c r="L33" s="43">
        <v>1100</v>
      </c>
      <c r="M33" s="84"/>
    </row>
    <row r="34" spans="1:13" s="29" customFormat="1" ht="18.75" customHeight="1" x14ac:dyDescent="0.2">
      <c r="A34" s="38"/>
      <c r="B34" s="39"/>
      <c r="C34" s="251" t="s">
        <v>40</v>
      </c>
      <c r="D34" s="252"/>
      <c r="E34" s="40">
        <v>518012</v>
      </c>
      <c r="F34" s="41">
        <v>8000</v>
      </c>
      <c r="G34" s="42"/>
      <c r="H34" s="43">
        <v>7500</v>
      </c>
      <c r="I34" s="44"/>
      <c r="J34" s="43">
        <v>7700</v>
      </c>
      <c r="K34" s="45"/>
      <c r="L34" s="43">
        <v>7900</v>
      </c>
      <c r="M34" s="46"/>
    </row>
    <row r="35" spans="1:13" s="29" customFormat="1" ht="18.75" customHeight="1" x14ac:dyDescent="0.2">
      <c r="A35" s="38"/>
      <c r="B35" s="39"/>
      <c r="C35" s="251" t="s">
        <v>41</v>
      </c>
      <c r="D35" s="252"/>
      <c r="E35" s="40">
        <v>518013</v>
      </c>
      <c r="F35" s="41">
        <v>12000</v>
      </c>
      <c r="G35" s="42"/>
      <c r="H35" s="43">
        <v>12000</v>
      </c>
      <c r="I35" s="44"/>
      <c r="J35" s="43">
        <v>12400</v>
      </c>
      <c r="K35" s="45"/>
      <c r="L35" s="43">
        <v>12800</v>
      </c>
      <c r="M35" s="46"/>
    </row>
    <row r="36" spans="1:13" s="29" customFormat="1" ht="18.75" customHeight="1" x14ac:dyDescent="0.2">
      <c r="A36" s="38"/>
      <c r="B36" s="39"/>
      <c r="C36" s="251" t="s">
        <v>42</v>
      </c>
      <c r="D36" s="252"/>
      <c r="E36" s="40">
        <v>518016</v>
      </c>
      <c r="F36" s="81">
        <v>2000</v>
      </c>
      <c r="G36" s="47"/>
      <c r="H36" s="82">
        <v>2000</v>
      </c>
      <c r="I36" s="83"/>
      <c r="J36" s="43">
        <v>2100</v>
      </c>
      <c r="K36" s="104"/>
      <c r="L36" s="43">
        <v>2200</v>
      </c>
      <c r="M36" s="50"/>
    </row>
    <row r="37" spans="1:13" s="29" customFormat="1" ht="18.75" customHeight="1" x14ac:dyDescent="0.2">
      <c r="A37" s="38"/>
      <c r="B37" s="39"/>
      <c r="C37" s="251" t="s">
        <v>43</v>
      </c>
      <c r="D37" s="252"/>
      <c r="E37" s="40">
        <v>518020</v>
      </c>
      <c r="F37" s="41">
        <v>25000</v>
      </c>
      <c r="G37" s="42"/>
      <c r="H37" s="43">
        <v>17000</v>
      </c>
      <c r="I37" s="44"/>
      <c r="J37" s="43">
        <v>17500</v>
      </c>
      <c r="K37" s="45"/>
      <c r="L37" s="43">
        <v>18000</v>
      </c>
      <c r="M37" s="46"/>
    </row>
    <row r="38" spans="1:13" s="29" customFormat="1" ht="18.75" customHeight="1" x14ac:dyDescent="0.2">
      <c r="A38" s="38"/>
      <c r="B38" s="39"/>
      <c r="C38" s="251" t="s">
        <v>44</v>
      </c>
      <c r="D38" s="252"/>
      <c r="E38" s="40">
        <v>518021</v>
      </c>
      <c r="F38" s="41">
        <v>30000</v>
      </c>
      <c r="G38" s="47"/>
      <c r="H38" s="43">
        <v>50000</v>
      </c>
      <c r="I38" s="48"/>
      <c r="J38" s="43">
        <f t="shared" ref="J38:J39" si="3">H38*1.03</f>
        <v>51500</v>
      </c>
      <c r="K38" s="49"/>
      <c r="L38" s="43">
        <v>53000</v>
      </c>
      <c r="M38" s="50"/>
    </row>
    <row r="39" spans="1:13" s="29" customFormat="1" ht="18.75" customHeight="1" x14ac:dyDescent="0.2">
      <c r="A39" s="38"/>
      <c r="B39" s="39"/>
      <c r="C39" s="251" t="s">
        <v>45</v>
      </c>
      <c r="D39" s="252"/>
      <c r="E39" s="40">
        <v>518022</v>
      </c>
      <c r="F39" s="41">
        <v>18000</v>
      </c>
      <c r="G39" s="42"/>
      <c r="H39" s="43">
        <v>20000</v>
      </c>
      <c r="I39" s="44"/>
      <c r="J39" s="43">
        <f t="shared" si="3"/>
        <v>20600</v>
      </c>
      <c r="K39" s="45"/>
      <c r="L39" s="43">
        <v>21200</v>
      </c>
      <c r="M39" s="46"/>
    </row>
    <row r="40" spans="1:13" s="29" customFormat="1" ht="18.75" customHeight="1" x14ac:dyDescent="0.2">
      <c r="A40" s="38"/>
      <c r="B40" s="39"/>
      <c r="C40" s="251" t="s">
        <v>46</v>
      </c>
      <c r="D40" s="252"/>
      <c r="E40" s="40">
        <v>518023</v>
      </c>
      <c r="F40" s="41">
        <v>15000</v>
      </c>
      <c r="G40" s="42"/>
      <c r="H40" s="43">
        <v>12000</v>
      </c>
      <c r="I40" s="44"/>
      <c r="J40" s="43">
        <v>12400</v>
      </c>
      <c r="K40" s="45"/>
      <c r="L40" s="43">
        <v>12800</v>
      </c>
      <c r="M40" s="46"/>
    </row>
    <row r="41" spans="1:13" s="29" customFormat="1" ht="18.75" customHeight="1" x14ac:dyDescent="0.2">
      <c r="A41" s="38"/>
      <c r="B41" s="39"/>
      <c r="C41" s="251" t="s">
        <v>47</v>
      </c>
      <c r="D41" s="252"/>
      <c r="E41" s="40">
        <v>518025</v>
      </c>
      <c r="F41" s="41">
        <v>30000</v>
      </c>
      <c r="G41" s="42"/>
      <c r="H41" s="43">
        <v>39000</v>
      </c>
      <c r="I41" s="44"/>
      <c r="J41" s="43">
        <v>40200</v>
      </c>
      <c r="K41" s="45"/>
      <c r="L41" s="43">
        <v>41400</v>
      </c>
      <c r="M41" s="46"/>
    </row>
    <row r="42" spans="1:13" s="29" customFormat="1" ht="18.75" customHeight="1" x14ac:dyDescent="0.2">
      <c r="A42" s="38"/>
      <c r="B42" s="39"/>
      <c r="C42" s="251" t="s">
        <v>48</v>
      </c>
      <c r="D42" s="252"/>
      <c r="E42" s="103" t="s">
        <v>49</v>
      </c>
      <c r="F42" s="41">
        <v>4000</v>
      </c>
      <c r="G42" s="42"/>
      <c r="H42" s="43">
        <v>3500</v>
      </c>
      <c r="I42" s="44"/>
      <c r="J42" s="43">
        <v>3600</v>
      </c>
      <c r="K42" s="45"/>
      <c r="L42" s="43">
        <v>3700</v>
      </c>
      <c r="M42" s="46"/>
    </row>
    <row r="43" spans="1:13" s="29" customFormat="1" ht="18.75" customHeight="1" thickBot="1" x14ac:dyDescent="0.25">
      <c r="A43" s="85"/>
      <c r="B43" s="86"/>
      <c r="C43" s="247" t="s">
        <v>50</v>
      </c>
      <c r="D43" s="248"/>
      <c r="E43" s="105">
        <v>518050</v>
      </c>
      <c r="F43" s="90">
        <v>117000</v>
      </c>
      <c r="G43" s="55"/>
      <c r="H43" s="91">
        <v>125000</v>
      </c>
      <c r="I43" s="57"/>
      <c r="J43" s="43">
        <v>128700</v>
      </c>
      <c r="K43" s="58"/>
      <c r="L43" s="43">
        <v>132600</v>
      </c>
      <c r="M43" s="102"/>
    </row>
    <row r="44" spans="1:13" s="29" customFormat="1" ht="21.75" customHeight="1" x14ac:dyDescent="0.2">
      <c r="A44" s="30"/>
      <c r="B44" s="31"/>
      <c r="C44" s="253" t="s">
        <v>51</v>
      </c>
      <c r="D44" s="254"/>
      <c r="E44" s="106" t="s">
        <v>52</v>
      </c>
      <c r="F44" s="107">
        <f>SUM(F45:F56)</f>
        <v>381900</v>
      </c>
      <c r="G44" s="108"/>
      <c r="H44" s="109">
        <f>SUM(H45:H56)</f>
        <v>22700</v>
      </c>
      <c r="I44" s="110"/>
      <c r="J44" s="35">
        <f>SUM(J45:J56)</f>
        <v>23400</v>
      </c>
      <c r="K44" s="111"/>
      <c r="L44" s="35">
        <f>SUM(L45:L56)</f>
        <v>24100</v>
      </c>
      <c r="M44" s="112"/>
    </row>
    <row r="45" spans="1:13" s="29" customFormat="1" ht="18" hidden="1" customHeight="1" x14ac:dyDescent="0.2">
      <c r="A45" s="38"/>
      <c r="B45" s="39"/>
      <c r="C45" s="251" t="s">
        <v>53</v>
      </c>
      <c r="D45" s="252"/>
      <c r="E45" s="40">
        <v>521050</v>
      </c>
      <c r="F45" s="41">
        <v>120000</v>
      </c>
      <c r="G45" s="42"/>
      <c r="H45" s="43">
        <v>0</v>
      </c>
      <c r="I45" s="44"/>
      <c r="J45" s="43">
        <v>0</v>
      </c>
      <c r="K45" s="45"/>
      <c r="L45" s="43">
        <v>0</v>
      </c>
      <c r="M45" s="46"/>
    </row>
    <row r="46" spans="1:13" s="29" customFormat="1" ht="18" hidden="1" customHeight="1" x14ac:dyDescent="0.2">
      <c r="A46" s="38"/>
      <c r="B46" s="39"/>
      <c r="C46" s="251" t="s">
        <v>54</v>
      </c>
      <c r="D46" s="252"/>
      <c r="E46" s="40">
        <v>521051</v>
      </c>
      <c r="F46" s="41">
        <v>50000</v>
      </c>
      <c r="G46" s="42"/>
      <c r="H46" s="43">
        <v>0</v>
      </c>
      <c r="I46" s="44"/>
      <c r="J46" s="43">
        <v>0</v>
      </c>
      <c r="K46" s="45"/>
      <c r="L46" s="43">
        <v>0</v>
      </c>
      <c r="M46" s="46"/>
    </row>
    <row r="47" spans="1:13" s="29" customFormat="1" ht="18" hidden="1" customHeight="1" x14ac:dyDescent="0.2">
      <c r="A47" s="38"/>
      <c r="B47" s="39"/>
      <c r="C47" s="251" t="s">
        <v>55</v>
      </c>
      <c r="D47" s="252"/>
      <c r="E47" s="40">
        <v>521052</v>
      </c>
      <c r="F47" s="41">
        <v>90000</v>
      </c>
      <c r="G47" s="42"/>
      <c r="H47" s="43">
        <v>0</v>
      </c>
      <c r="I47" s="44"/>
      <c r="J47" s="43">
        <v>0</v>
      </c>
      <c r="K47" s="45"/>
      <c r="L47" s="43">
        <v>0</v>
      </c>
      <c r="M47" s="46"/>
    </row>
    <row r="48" spans="1:13" s="29" customFormat="1" ht="18" hidden="1" customHeight="1" x14ac:dyDescent="0.2">
      <c r="A48" s="38"/>
      <c r="B48" s="39"/>
      <c r="C48" s="251" t="s">
        <v>56</v>
      </c>
      <c r="D48" s="252"/>
      <c r="E48" s="40">
        <v>521053</v>
      </c>
      <c r="F48" s="41">
        <v>0</v>
      </c>
      <c r="G48" s="42"/>
      <c r="H48" s="43">
        <v>0</v>
      </c>
      <c r="I48" s="44"/>
      <c r="J48" s="43">
        <v>0</v>
      </c>
      <c r="K48" s="45"/>
      <c r="L48" s="43">
        <v>0</v>
      </c>
      <c r="M48" s="46"/>
    </row>
    <row r="49" spans="1:13" s="29" customFormat="1" ht="18" hidden="1" customHeight="1" x14ac:dyDescent="0.2">
      <c r="A49" s="38"/>
      <c r="B49" s="39"/>
      <c r="C49" s="251" t="s">
        <v>57</v>
      </c>
      <c r="D49" s="252"/>
      <c r="E49" s="40">
        <v>521095</v>
      </c>
      <c r="F49" s="41">
        <v>0</v>
      </c>
      <c r="G49" s="42"/>
      <c r="H49" s="43">
        <v>0</v>
      </c>
      <c r="I49" s="44"/>
      <c r="J49" s="43">
        <v>0</v>
      </c>
      <c r="K49" s="45"/>
      <c r="L49" s="43">
        <v>0</v>
      </c>
      <c r="M49" s="46"/>
    </row>
    <row r="50" spans="1:13" s="29" customFormat="1" ht="18" hidden="1" customHeight="1" x14ac:dyDescent="0.2">
      <c r="A50" s="38"/>
      <c r="B50" s="39"/>
      <c r="C50" s="251" t="s">
        <v>58</v>
      </c>
      <c r="D50" s="252"/>
      <c r="E50" s="40">
        <v>524310</v>
      </c>
      <c r="F50" s="41">
        <v>65000</v>
      </c>
      <c r="G50" s="42"/>
      <c r="H50" s="43">
        <v>0</v>
      </c>
      <c r="I50" s="44"/>
      <c r="J50" s="43">
        <v>0</v>
      </c>
      <c r="K50" s="45"/>
      <c r="L50" s="43">
        <v>0</v>
      </c>
      <c r="M50" s="46"/>
    </row>
    <row r="51" spans="1:13" s="29" customFormat="1" ht="18" hidden="1" customHeight="1" x14ac:dyDescent="0.2">
      <c r="A51" s="38"/>
      <c r="B51" s="39"/>
      <c r="C51" s="251" t="s">
        <v>59</v>
      </c>
      <c r="D51" s="252"/>
      <c r="E51" s="40">
        <v>524311</v>
      </c>
      <c r="F51" s="41">
        <v>24000</v>
      </c>
      <c r="G51" s="42"/>
      <c r="H51" s="43">
        <v>0</v>
      </c>
      <c r="I51" s="44"/>
      <c r="J51" s="43">
        <v>0</v>
      </c>
      <c r="K51" s="45"/>
      <c r="L51" s="43">
        <v>0</v>
      </c>
      <c r="M51" s="46"/>
    </row>
    <row r="52" spans="1:13" s="29" customFormat="1" ht="18" customHeight="1" x14ac:dyDescent="0.2">
      <c r="A52" s="38"/>
      <c r="B52" s="39"/>
      <c r="C52" s="251" t="s">
        <v>60</v>
      </c>
      <c r="D52" s="252"/>
      <c r="E52" s="40">
        <v>525010</v>
      </c>
      <c r="F52" s="41">
        <v>9000</v>
      </c>
      <c r="G52" s="42"/>
      <c r="H52" s="43">
        <v>15000</v>
      </c>
      <c r="I52" s="44"/>
      <c r="J52" s="43">
        <v>15500</v>
      </c>
      <c r="K52" s="45"/>
      <c r="L52" s="43">
        <v>16000</v>
      </c>
      <c r="M52" s="46"/>
    </row>
    <row r="53" spans="1:13" s="29" customFormat="1" ht="18" hidden="1" customHeight="1" x14ac:dyDescent="0.2">
      <c r="A53" s="38"/>
      <c r="B53" s="39"/>
      <c r="C53" s="251" t="s">
        <v>61</v>
      </c>
      <c r="D53" s="252"/>
      <c r="E53" s="40">
        <v>527310</v>
      </c>
      <c r="F53" s="41">
        <v>5400</v>
      </c>
      <c r="G53" s="42"/>
      <c r="H53" s="43">
        <v>0</v>
      </c>
      <c r="I53" s="44"/>
      <c r="J53" s="43">
        <f t="shared" ref="J53:L56" si="4">H53*1.03</f>
        <v>0</v>
      </c>
      <c r="K53" s="45"/>
      <c r="L53" s="43">
        <f t="shared" si="4"/>
        <v>0</v>
      </c>
      <c r="M53" s="46"/>
    </row>
    <row r="54" spans="1:13" s="29" customFormat="1" ht="18" customHeight="1" x14ac:dyDescent="0.2">
      <c r="A54" s="38"/>
      <c r="B54" s="39"/>
      <c r="C54" s="251" t="s">
        <v>62</v>
      </c>
      <c r="D54" s="252"/>
      <c r="E54" s="113" t="s">
        <v>63</v>
      </c>
      <c r="F54" s="41">
        <v>2500</v>
      </c>
      <c r="G54" s="42"/>
      <c r="H54" s="43">
        <v>2700</v>
      </c>
      <c r="I54" s="44"/>
      <c r="J54" s="43">
        <v>2800</v>
      </c>
      <c r="K54" s="45"/>
      <c r="L54" s="43">
        <v>2800</v>
      </c>
      <c r="M54" s="46"/>
    </row>
    <row r="55" spans="1:13" s="29" customFormat="1" ht="18" customHeight="1" x14ac:dyDescent="0.2">
      <c r="A55" s="38"/>
      <c r="B55" s="39"/>
      <c r="C55" s="251" t="s">
        <v>64</v>
      </c>
      <c r="D55" s="252"/>
      <c r="E55" s="113" t="s">
        <v>65</v>
      </c>
      <c r="F55" s="41">
        <v>14000</v>
      </c>
      <c r="G55" s="42"/>
      <c r="H55" s="43">
        <v>5000</v>
      </c>
      <c r="I55" s="44"/>
      <c r="J55" s="43">
        <v>5100</v>
      </c>
      <c r="K55" s="45"/>
      <c r="L55" s="43">
        <v>5300</v>
      </c>
      <c r="M55" s="84"/>
    </row>
    <row r="56" spans="1:13" s="29" customFormat="1" ht="18" customHeight="1" thickBot="1" x14ac:dyDescent="0.25">
      <c r="A56" s="85"/>
      <c r="B56" s="86"/>
      <c r="C56" s="247" t="s">
        <v>66</v>
      </c>
      <c r="D56" s="248"/>
      <c r="E56" s="114">
        <v>527060</v>
      </c>
      <c r="F56" s="115">
        <v>2000</v>
      </c>
      <c r="G56" s="116"/>
      <c r="H56" s="117">
        <v>0</v>
      </c>
      <c r="I56" s="118"/>
      <c r="J56" s="43">
        <f t="shared" si="4"/>
        <v>0</v>
      </c>
      <c r="K56" s="92"/>
      <c r="L56" s="43">
        <f t="shared" si="4"/>
        <v>0</v>
      </c>
      <c r="M56" s="59"/>
    </row>
    <row r="57" spans="1:13" s="29" customFormat="1" ht="21" customHeight="1" x14ac:dyDescent="0.2">
      <c r="A57" s="30"/>
      <c r="B57" s="31"/>
      <c r="C57" s="253" t="s">
        <v>67</v>
      </c>
      <c r="D57" s="254"/>
      <c r="E57" s="119" t="s">
        <v>68</v>
      </c>
      <c r="F57" s="33">
        <f>SUM(F58:F60)</f>
        <v>18500</v>
      </c>
      <c r="G57" s="112"/>
      <c r="H57" s="35">
        <f>SUM(H58:H60)</f>
        <v>20000</v>
      </c>
      <c r="I57" s="120"/>
      <c r="J57" s="35">
        <f>SUM(J58:J60)</f>
        <v>20600</v>
      </c>
      <c r="K57" s="111"/>
      <c r="L57" s="35">
        <f>SUM(L58:L60)</f>
        <v>21200</v>
      </c>
      <c r="M57" s="112"/>
    </row>
    <row r="58" spans="1:13" s="29" customFormat="1" ht="18" customHeight="1" x14ac:dyDescent="0.2">
      <c r="A58" s="38"/>
      <c r="B58" s="39"/>
      <c r="C58" s="251" t="s">
        <v>69</v>
      </c>
      <c r="D58" s="252"/>
      <c r="E58" s="121">
        <v>549011</v>
      </c>
      <c r="F58" s="115">
        <v>18500</v>
      </c>
      <c r="G58" s="42"/>
      <c r="H58" s="117">
        <v>20000</v>
      </c>
      <c r="I58" s="118"/>
      <c r="J58" s="43">
        <f>H58*1.03</f>
        <v>20600</v>
      </c>
      <c r="K58" s="58"/>
      <c r="L58" s="43">
        <v>21200</v>
      </c>
      <c r="M58" s="46"/>
    </row>
    <row r="59" spans="1:13" ht="18" customHeight="1" x14ac:dyDescent="0.2">
      <c r="A59" s="38"/>
      <c r="B59" s="39"/>
      <c r="C59" s="251" t="s">
        <v>70</v>
      </c>
      <c r="D59" s="252"/>
      <c r="E59" s="121">
        <v>549010</v>
      </c>
      <c r="F59" s="81">
        <v>0</v>
      </c>
      <c r="G59" s="122"/>
      <c r="H59" s="82">
        <v>0</v>
      </c>
      <c r="I59" s="123"/>
      <c r="J59" s="43">
        <v>0</v>
      </c>
      <c r="K59" s="124"/>
      <c r="L59" s="43">
        <v>0</v>
      </c>
      <c r="M59" s="125"/>
    </row>
    <row r="60" spans="1:13" ht="18" customHeight="1" thickBot="1" x14ac:dyDescent="0.25">
      <c r="A60" s="38"/>
      <c r="B60" s="39"/>
      <c r="C60" s="251" t="s">
        <v>71</v>
      </c>
      <c r="D60" s="252"/>
      <c r="E60" s="121">
        <v>549030</v>
      </c>
      <c r="F60" s="81">
        <v>0</v>
      </c>
      <c r="G60" s="122"/>
      <c r="H60" s="82">
        <v>0</v>
      </c>
      <c r="I60" s="123"/>
      <c r="J60" s="43">
        <v>0</v>
      </c>
      <c r="K60" s="124"/>
      <c r="L60" s="43">
        <v>0</v>
      </c>
      <c r="M60" s="125"/>
    </row>
    <row r="61" spans="1:13" ht="22.5" customHeight="1" x14ac:dyDescent="0.2">
      <c r="A61" s="60"/>
      <c r="B61" s="61"/>
      <c r="C61" s="249" t="s">
        <v>72</v>
      </c>
      <c r="D61" s="250"/>
      <c r="E61" s="62">
        <v>551</v>
      </c>
      <c r="F61" s="33">
        <f>F62</f>
        <v>5600</v>
      </c>
      <c r="G61" s="112"/>
      <c r="H61" s="35">
        <f>H62</f>
        <v>5600</v>
      </c>
      <c r="I61" s="120"/>
      <c r="J61" s="35">
        <f>J62</f>
        <v>5600</v>
      </c>
      <c r="K61" s="111"/>
      <c r="L61" s="35">
        <f>L62</f>
        <v>5600</v>
      </c>
      <c r="M61" s="112"/>
    </row>
    <row r="62" spans="1:13" ht="18.75" customHeight="1" thickBot="1" x14ac:dyDescent="0.25">
      <c r="A62" s="85"/>
      <c r="B62" s="86"/>
      <c r="C62" s="247" t="s">
        <v>73</v>
      </c>
      <c r="D62" s="248"/>
      <c r="E62" s="89" t="s">
        <v>74</v>
      </c>
      <c r="F62" s="54">
        <v>5600</v>
      </c>
      <c r="G62" s="126"/>
      <c r="H62" s="56">
        <v>5600</v>
      </c>
      <c r="I62" s="127"/>
      <c r="J62" s="117">
        <v>5600</v>
      </c>
      <c r="K62" s="101"/>
      <c r="L62" s="117">
        <v>5600</v>
      </c>
      <c r="M62" s="128"/>
    </row>
    <row r="63" spans="1:13" ht="23.25" customHeight="1" x14ac:dyDescent="0.2">
      <c r="A63" s="60"/>
      <c r="B63" s="61"/>
      <c r="C63" s="249" t="s">
        <v>75</v>
      </c>
      <c r="D63" s="250"/>
      <c r="E63" s="62">
        <v>558</v>
      </c>
      <c r="F63" s="33">
        <f>SUM(F64:F67)</f>
        <v>30000</v>
      </c>
      <c r="G63" s="112"/>
      <c r="H63" s="35">
        <f>SUM(H64:H67)</f>
        <v>35000</v>
      </c>
      <c r="I63" s="120"/>
      <c r="J63" s="35">
        <f>SUM(J64:J67)</f>
        <v>36100</v>
      </c>
      <c r="K63" s="111"/>
      <c r="L63" s="35">
        <f>SUM(L64:L67)</f>
        <v>37100</v>
      </c>
      <c r="M63" s="112"/>
    </row>
    <row r="64" spans="1:13" ht="18.75" customHeight="1" x14ac:dyDescent="0.2">
      <c r="A64" s="38"/>
      <c r="B64" s="39"/>
      <c r="C64" s="251" t="s">
        <v>76</v>
      </c>
      <c r="D64" s="252"/>
      <c r="E64" s="113" t="s">
        <v>77</v>
      </c>
      <c r="F64" s="41">
        <v>30000</v>
      </c>
      <c r="G64" s="42"/>
      <c r="H64" s="43">
        <v>35000</v>
      </c>
      <c r="I64" s="44"/>
      <c r="J64" s="43">
        <v>36100</v>
      </c>
      <c r="K64" s="45"/>
      <c r="L64" s="43">
        <v>37100</v>
      </c>
      <c r="M64" s="46"/>
    </row>
    <row r="65" spans="1:13" ht="18.75" customHeight="1" x14ac:dyDescent="0.2">
      <c r="A65" s="38"/>
      <c r="B65" s="39"/>
      <c r="C65" s="251" t="s">
        <v>78</v>
      </c>
      <c r="D65" s="252"/>
      <c r="E65" s="113" t="s">
        <v>79</v>
      </c>
      <c r="F65" s="41">
        <v>0</v>
      </c>
      <c r="G65" s="42"/>
      <c r="H65" s="43">
        <v>0</v>
      </c>
      <c r="I65" s="44"/>
      <c r="J65" s="43">
        <v>0</v>
      </c>
      <c r="K65" s="45"/>
      <c r="L65" s="43">
        <v>0</v>
      </c>
      <c r="M65" s="46"/>
    </row>
    <row r="66" spans="1:13" ht="18.75" customHeight="1" x14ac:dyDescent="0.2">
      <c r="A66" s="38"/>
      <c r="B66" s="39"/>
      <c r="C66" s="251" t="s">
        <v>80</v>
      </c>
      <c r="D66" s="252"/>
      <c r="E66" s="113" t="s">
        <v>81</v>
      </c>
      <c r="F66" s="41">
        <v>0</v>
      </c>
      <c r="G66" s="42"/>
      <c r="H66" s="43">
        <v>0</v>
      </c>
      <c r="I66" s="44"/>
      <c r="J66" s="43">
        <v>0</v>
      </c>
      <c r="K66" s="45"/>
      <c r="L66" s="43">
        <v>0</v>
      </c>
      <c r="M66" s="46"/>
    </row>
    <row r="67" spans="1:13" ht="18.75" customHeight="1" thickBot="1" x14ac:dyDescent="0.25">
      <c r="A67" s="85"/>
      <c r="B67" s="86"/>
      <c r="C67" s="247" t="s">
        <v>82</v>
      </c>
      <c r="D67" s="248"/>
      <c r="E67" s="129" t="s">
        <v>83</v>
      </c>
      <c r="F67" s="54">
        <v>0</v>
      </c>
      <c r="G67" s="130"/>
      <c r="H67" s="56">
        <v>0</v>
      </c>
      <c r="I67" s="131"/>
      <c r="J67" s="56">
        <v>0</v>
      </c>
      <c r="K67" s="132"/>
      <c r="L67" s="56">
        <v>0</v>
      </c>
      <c r="M67" s="133"/>
    </row>
    <row r="68" spans="1:13" ht="27" customHeight="1" thickBot="1" x14ac:dyDescent="0.25">
      <c r="A68" s="134"/>
      <c r="B68" s="214" t="s">
        <v>84</v>
      </c>
      <c r="C68" s="214"/>
      <c r="D68" s="214"/>
      <c r="E68" s="135"/>
      <c r="F68" s="136"/>
      <c r="G68" s="137"/>
      <c r="H68" s="138">
        <v>527000</v>
      </c>
      <c r="I68" s="139"/>
      <c r="J68" s="140">
        <v>542800</v>
      </c>
      <c r="K68" s="141"/>
      <c r="L68" s="140">
        <v>559100</v>
      </c>
      <c r="M68" s="142"/>
    </row>
    <row r="69" spans="1:13" ht="27" customHeight="1" thickBot="1" x14ac:dyDescent="0.25">
      <c r="A69" s="143"/>
      <c r="B69" s="215" t="s">
        <v>85</v>
      </c>
      <c r="C69" s="215"/>
      <c r="D69" s="215"/>
      <c r="E69" s="143"/>
      <c r="F69" s="143"/>
      <c r="G69" s="143"/>
      <c r="H69" s="144">
        <v>1171000</v>
      </c>
      <c r="I69" s="145"/>
      <c r="J69" s="144">
        <v>1206100</v>
      </c>
      <c r="K69" s="145"/>
      <c r="L69" s="146">
        <v>1242300</v>
      </c>
      <c r="M69" s="145"/>
    </row>
    <row r="70" spans="1:13" ht="35.25" customHeight="1" thickBot="1" x14ac:dyDescent="0.25">
      <c r="A70" s="14"/>
      <c r="B70" s="216" t="s">
        <v>86</v>
      </c>
      <c r="C70" s="216"/>
      <c r="D70" s="216"/>
      <c r="E70" s="217"/>
      <c r="F70" s="147">
        <v>4000000</v>
      </c>
      <c r="G70" s="16"/>
      <c r="H70" s="17">
        <v>2850000</v>
      </c>
      <c r="I70" s="18"/>
      <c r="J70" s="148">
        <f>H70*1.03</f>
        <v>2935500</v>
      </c>
      <c r="K70" s="149"/>
      <c r="L70" s="17">
        <v>3023600</v>
      </c>
      <c r="M70" s="18"/>
    </row>
    <row r="71" spans="1:13" ht="35.25" customHeight="1" thickBot="1" x14ac:dyDescent="0.25">
      <c r="A71" s="150"/>
      <c r="B71" s="218" t="s">
        <v>87</v>
      </c>
      <c r="C71" s="218"/>
      <c r="D71" s="218"/>
      <c r="E71" s="219"/>
      <c r="F71" s="147">
        <v>200000</v>
      </c>
      <c r="G71" s="16"/>
      <c r="H71" s="17">
        <v>250000</v>
      </c>
      <c r="I71" s="18"/>
      <c r="J71" s="17">
        <v>250000</v>
      </c>
      <c r="K71" s="19"/>
      <c r="L71" s="17">
        <v>0</v>
      </c>
      <c r="M71" s="20"/>
    </row>
    <row r="72" spans="1:13" ht="35.25" customHeight="1" x14ac:dyDescent="0.2">
      <c r="C72" s="151"/>
      <c r="D72" s="152"/>
      <c r="E72" s="153"/>
      <c r="F72" s="154"/>
      <c r="G72" s="155"/>
      <c r="L72" s="58"/>
      <c r="M72" s="156"/>
    </row>
    <row r="73" spans="1:13" ht="4.5" customHeight="1" thickBot="1" x14ac:dyDescent="0.25">
      <c r="C73" s="157"/>
      <c r="D73" s="158"/>
      <c r="E73" s="158"/>
      <c r="F73" s="154"/>
      <c r="G73" s="155"/>
      <c r="L73" s="159"/>
      <c r="M73" s="160"/>
    </row>
    <row r="74" spans="1:13" ht="26.25" customHeight="1" x14ac:dyDescent="0.2">
      <c r="A74" s="239" t="s">
        <v>88</v>
      </c>
      <c r="B74" s="240"/>
      <c r="C74" s="240"/>
      <c r="D74" s="241"/>
      <c r="E74" s="245" t="s">
        <v>3</v>
      </c>
      <c r="F74" s="222" t="s">
        <v>89</v>
      </c>
      <c r="G74" s="5"/>
      <c r="H74" s="224" t="s">
        <v>5</v>
      </c>
      <c r="I74" s="225"/>
      <c r="J74" s="228" t="s">
        <v>6</v>
      </c>
      <c r="K74" s="229"/>
      <c r="L74" s="229"/>
      <c r="M74" s="230"/>
    </row>
    <row r="75" spans="1:13" s="29" customFormat="1" ht="26.25" customHeight="1" thickBot="1" x14ac:dyDescent="0.25">
      <c r="A75" s="242"/>
      <c r="B75" s="243"/>
      <c r="C75" s="243"/>
      <c r="D75" s="244"/>
      <c r="E75" s="246"/>
      <c r="F75" s="223"/>
      <c r="G75" s="6"/>
      <c r="H75" s="226"/>
      <c r="I75" s="227"/>
      <c r="J75" s="231"/>
      <c r="K75" s="232"/>
      <c r="L75" s="232"/>
      <c r="M75" s="233"/>
    </row>
    <row r="76" spans="1:13" s="29" customFormat="1" ht="27.75" customHeight="1" thickTop="1" thickBot="1" x14ac:dyDescent="0.25">
      <c r="A76" s="234" t="s">
        <v>90</v>
      </c>
      <c r="B76" s="235"/>
      <c r="C76" s="235"/>
      <c r="D76" s="236"/>
      <c r="E76" s="7"/>
      <c r="F76" s="8" t="e">
        <f>F77+F89+F90</f>
        <v>#REF!</v>
      </c>
      <c r="G76" s="9"/>
      <c r="H76" s="10">
        <f>H77+H87+H88+H89+H90</f>
        <v>5689300</v>
      </c>
      <c r="I76" s="11"/>
      <c r="J76" s="10">
        <f>J77+J87+J88+J89+J90</f>
        <v>5852300</v>
      </c>
      <c r="K76" s="12"/>
      <c r="L76" s="10">
        <f>L77+L87+L88+L89+L90</f>
        <v>5770200</v>
      </c>
      <c r="M76" s="13"/>
    </row>
    <row r="77" spans="1:13" s="29" customFormat="1" ht="35.25" customHeight="1" thickBot="1" x14ac:dyDescent="0.25">
      <c r="A77" s="14"/>
      <c r="B77" s="216" t="s">
        <v>91</v>
      </c>
      <c r="C77" s="216"/>
      <c r="D77" s="216"/>
      <c r="E77" s="217"/>
      <c r="F77" s="15" t="e">
        <f>F78+F79+F80+#REF!+F81+F82+F83+F84+#REF!+#REF!+F85+#REF!+#REF!+F86</f>
        <v>#REF!</v>
      </c>
      <c r="G77" s="16"/>
      <c r="H77" s="17">
        <f>H78+H79+H80+H81+H82+H83+H84+H85+H86</f>
        <v>891300</v>
      </c>
      <c r="I77" s="18"/>
      <c r="J77" s="17">
        <f>J78+J79+J80+J81+J82+J83+J84+J85+J86</f>
        <v>917900</v>
      </c>
      <c r="K77" s="19"/>
      <c r="L77" s="17">
        <f>L78+L79+L80+L81+L82+L83+L84+L85+L86</f>
        <v>945200</v>
      </c>
      <c r="M77" s="20"/>
    </row>
    <row r="78" spans="1:13" s="29" customFormat="1" ht="21.75" customHeight="1" x14ac:dyDescent="0.2">
      <c r="A78" s="161"/>
      <c r="B78" s="162"/>
      <c r="C78" s="237" t="s">
        <v>92</v>
      </c>
      <c r="D78" s="238"/>
      <c r="E78" s="163">
        <v>602002</v>
      </c>
      <c r="F78" s="41">
        <v>200000</v>
      </c>
      <c r="G78" s="42"/>
      <c r="H78" s="43">
        <v>200000</v>
      </c>
      <c r="I78" s="44"/>
      <c r="J78" s="164">
        <f>H78*1.03</f>
        <v>206000</v>
      </c>
      <c r="K78" s="45"/>
      <c r="L78" s="43">
        <v>212200</v>
      </c>
      <c r="M78" s="46"/>
    </row>
    <row r="79" spans="1:13" s="29" customFormat="1" ht="21.75" customHeight="1" x14ac:dyDescent="0.2">
      <c r="A79" s="38"/>
      <c r="B79" s="39"/>
      <c r="C79" s="210" t="s">
        <v>93</v>
      </c>
      <c r="D79" s="211"/>
      <c r="E79" s="165">
        <v>602030</v>
      </c>
      <c r="F79" s="81">
        <v>24000</v>
      </c>
      <c r="G79" s="122"/>
      <c r="H79" s="82">
        <v>13000</v>
      </c>
      <c r="I79" s="123"/>
      <c r="J79" s="82">
        <v>13000</v>
      </c>
      <c r="K79" s="124"/>
      <c r="L79" s="82">
        <v>13000</v>
      </c>
      <c r="M79" s="125"/>
    </row>
    <row r="80" spans="1:13" s="29" customFormat="1" ht="21.75" customHeight="1" x14ac:dyDescent="0.2">
      <c r="A80" s="38"/>
      <c r="B80" s="39"/>
      <c r="C80" s="210" t="s">
        <v>94</v>
      </c>
      <c r="D80" s="211"/>
      <c r="E80" s="165">
        <v>602040</v>
      </c>
      <c r="F80" s="81">
        <v>7000</v>
      </c>
      <c r="G80" s="122"/>
      <c r="H80" s="82">
        <v>3000</v>
      </c>
      <c r="I80" s="123"/>
      <c r="J80" s="82">
        <v>3000</v>
      </c>
      <c r="K80" s="124"/>
      <c r="L80" s="82">
        <v>3000</v>
      </c>
      <c r="M80" s="125"/>
    </row>
    <row r="81" spans="1:16" s="29" customFormat="1" ht="21.75" customHeight="1" x14ac:dyDescent="0.2">
      <c r="A81" s="38"/>
      <c r="B81" s="39"/>
      <c r="C81" s="210" t="s">
        <v>95</v>
      </c>
      <c r="D81" s="211"/>
      <c r="E81" s="165">
        <v>648010</v>
      </c>
      <c r="F81" s="81">
        <v>0</v>
      </c>
      <c r="G81" s="122"/>
      <c r="H81" s="82">
        <v>25000</v>
      </c>
      <c r="I81" s="123"/>
      <c r="J81" s="82">
        <v>0</v>
      </c>
      <c r="K81" s="124"/>
      <c r="L81" s="82">
        <v>0</v>
      </c>
      <c r="M81" s="125"/>
    </row>
    <row r="82" spans="1:16" s="29" customFormat="1" ht="21.75" customHeight="1" x14ac:dyDescent="0.2">
      <c r="A82" s="38"/>
      <c r="B82" s="39"/>
      <c r="C82" s="220" t="s">
        <v>96</v>
      </c>
      <c r="D82" s="221"/>
      <c r="E82" s="165">
        <v>648020</v>
      </c>
      <c r="F82" s="166">
        <v>70000</v>
      </c>
      <c r="G82" s="122"/>
      <c r="H82" s="82">
        <v>0</v>
      </c>
      <c r="I82" s="123"/>
      <c r="J82" s="82">
        <v>0</v>
      </c>
      <c r="K82" s="124"/>
      <c r="L82" s="82">
        <v>0</v>
      </c>
      <c r="M82" s="125"/>
    </row>
    <row r="83" spans="1:16" s="29" customFormat="1" ht="21.75" customHeight="1" x14ac:dyDescent="0.2">
      <c r="A83" s="38"/>
      <c r="B83" s="39"/>
      <c r="C83" s="210" t="s">
        <v>97</v>
      </c>
      <c r="D83" s="211"/>
      <c r="E83" s="165">
        <v>648030</v>
      </c>
      <c r="F83" s="81">
        <v>0</v>
      </c>
      <c r="G83" s="122"/>
      <c r="H83" s="82">
        <v>0</v>
      </c>
      <c r="I83" s="123"/>
      <c r="J83" s="82">
        <v>0</v>
      </c>
      <c r="K83" s="124"/>
      <c r="L83" s="82">
        <v>0</v>
      </c>
      <c r="M83" s="125"/>
    </row>
    <row r="84" spans="1:16" s="29" customFormat="1" ht="21.75" customHeight="1" x14ac:dyDescent="0.2">
      <c r="A84" s="38"/>
      <c r="B84" s="39"/>
      <c r="C84" s="210" t="s">
        <v>98</v>
      </c>
      <c r="D84" s="211"/>
      <c r="E84" s="165">
        <v>648040</v>
      </c>
      <c r="F84" s="81">
        <v>0</v>
      </c>
      <c r="G84" s="122"/>
      <c r="H84" s="82">
        <v>0</v>
      </c>
      <c r="I84" s="123"/>
      <c r="J84" s="82">
        <v>0</v>
      </c>
      <c r="K84" s="123"/>
      <c r="L84" s="82">
        <v>0</v>
      </c>
      <c r="M84" s="125"/>
    </row>
    <row r="85" spans="1:16" s="29" customFormat="1" ht="22.5" customHeight="1" x14ac:dyDescent="0.2">
      <c r="A85" s="38"/>
      <c r="B85" s="39"/>
      <c r="C85" s="210" t="s">
        <v>99</v>
      </c>
      <c r="D85" s="211"/>
      <c r="E85" s="165">
        <v>649010</v>
      </c>
      <c r="F85" s="81">
        <v>0</v>
      </c>
      <c r="G85" s="47"/>
      <c r="H85" s="82">
        <v>0</v>
      </c>
      <c r="I85" s="83"/>
      <c r="J85" s="82">
        <v>0</v>
      </c>
      <c r="K85" s="104"/>
      <c r="L85" s="82">
        <v>0</v>
      </c>
      <c r="M85" s="50"/>
      <c r="O85" s="82"/>
      <c r="P85" s="123"/>
    </row>
    <row r="86" spans="1:16" s="29" customFormat="1" ht="29.25" customHeight="1" thickBot="1" x14ac:dyDescent="0.25">
      <c r="A86" s="167"/>
      <c r="B86" s="168"/>
      <c r="C86" s="212" t="s">
        <v>100</v>
      </c>
      <c r="D86" s="213"/>
      <c r="E86" s="169">
        <v>672010</v>
      </c>
      <c r="F86" s="170">
        <v>1057000</v>
      </c>
      <c r="G86" s="171"/>
      <c r="H86" s="172">
        <v>650300</v>
      </c>
      <c r="I86" s="173"/>
      <c r="J86" s="172">
        <v>695900</v>
      </c>
      <c r="K86" s="174"/>
      <c r="L86" s="172">
        <v>717000</v>
      </c>
      <c r="M86" s="175"/>
    </row>
    <row r="87" spans="1:16" s="29" customFormat="1" ht="29.25" customHeight="1" thickBot="1" x14ac:dyDescent="0.25">
      <c r="A87" s="134"/>
      <c r="B87" s="214" t="s">
        <v>101</v>
      </c>
      <c r="C87" s="214"/>
      <c r="D87" s="214"/>
      <c r="E87" s="134"/>
      <c r="F87" s="176"/>
      <c r="G87" s="177"/>
      <c r="H87" s="138">
        <v>527000</v>
      </c>
      <c r="I87" s="139"/>
      <c r="J87" s="140">
        <v>542800</v>
      </c>
      <c r="K87" s="141"/>
      <c r="L87" s="140">
        <v>559100</v>
      </c>
      <c r="M87" s="142"/>
    </row>
    <row r="88" spans="1:16" s="29" customFormat="1" ht="29.25" customHeight="1" thickBot="1" x14ac:dyDescent="0.25">
      <c r="A88" s="143"/>
      <c r="B88" s="215" t="s">
        <v>102</v>
      </c>
      <c r="C88" s="215"/>
      <c r="D88" s="215"/>
      <c r="E88" s="143"/>
      <c r="F88" s="143"/>
      <c r="G88" s="143"/>
      <c r="H88" s="144">
        <v>1171000</v>
      </c>
      <c r="I88" s="145"/>
      <c r="J88" s="144">
        <v>1206100</v>
      </c>
      <c r="K88" s="145"/>
      <c r="L88" s="146">
        <v>1242300</v>
      </c>
      <c r="M88" s="145"/>
    </row>
    <row r="89" spans="1:16" s="29" customFormat="1" ht="39" customHeight="1" thickBot="1" x14ac:dyDescent="0.25">
      <c r="A89" s="14"/>
      <c r="B89" s="216" t="s">
        <v>103</v>
      </c>
      <c r="C89" s="216"/>
      <c r="D89" s="216"/>
      <c r="E89" s="217"/>
      <c r="F89" s="147">
        <v>4000000</v>
      </c>
      <c r="G89" s="16"/>
      <c r="H89" s="17">
        <v>2850000</v>
      </c>
      <c r="I89" s="18"/>
      <c r="J89" s="148">
        <f>H89*1.03</f>
        <v>2935500</v>
      </c>
      <c r="K89" s="149"/>
      <c r="L89" s="17">
        <v>3023600</v>
      </c>
      <c r="M89" s="18"/>
    </row>
    <row r="90" spans="1:16" s="29" customFormat="1" ht="41.25" customHeight="1" thickBot="1" x14ac:dyDescent="0.25">
      <c r="A90" s="150"/>
      <c r="B90" s="218" t="s">
        <v>104</v>
      </c>
      <c r="C90" s="218"/>
      <c r="D90" s="218"/>
      <c r="E90" s="219"/>
      <c r="F90" s="147">
        <v>200000</v>
      </c>
      <c r="G90" s="16"/>
      <c r="H90" s="17">
        <v>250000</v>
      </c>
      <c r="I90" s="18"/>
      <c r="J90" s="17">
        <v>250000</v>
      </c>
      <c r="K90" s="19"/>
      <c r="L90" s="17">
        <v>0</v>
      </c>
      <c r="M90" s="20"/>
    </row>
    <row r="91" spans="1:16" s="29" customFormat="1" ht="21" customHeight="1" thickBot="1" x14ac:dyDescent="0.25">
      <c r="A91" s="1"/>
      <c r="B91" s="1"/>
      <c r="C91" s="1"/>
      <c r="D91" s="151"/>
      <c r="E91" s="178"/>
      <c r="F91" s="179"/>
      <c r="G91" s="179"/>
      <c r="H91" s="180"/>
      <c r="I91" s="180"/>
      <c r="J91" s="180"/>
      <c r="K91" s="180"/>
      <c r="L91" s="180"/>
      <c r="M91" s="181"/>
    </row>
    <row r="92" spans="1:16" s="29" customFormat="1" ht="24" customHeight="1" x14ac:dyDescent="0.2">
      <c r="A92" s="201" t="s">
        <v>105</v>
      </c>
      <c r="B92" s="202"/>
      <c r="C92" s="202"/>
      <c r="D92" s="202"/>
      <c r="E92" s="203"/>
      <c r="F92" s="182" t="e">
        <f>F7</f>
        <v>#REF!</v>
      </c>
      <c r="G92" s="183"/>
      <c r="H92" s="184">
        <f>H7</f>
        <v>5689300</v>
      </c>
      <c r="I92" s="185"/>
      <c r="J92" s="184">
        <f>J7</f>
        <v>5852300</v>
      </c>
      <c r="K92" s="186"/>
      <c r="L92" s="184">
        <f>L7</f>
        <v>5770200</v>
      </c>
      <c r="M92" s="187"/>
    </row>
    <row r="93" spans="1:16" s="29" customFormat="1" ht="24" customHeight="1" thickBot="1" x14ac:dyDescent="0.25">
      <c r="A93" s="204" t="s">
        <v>106</v>
      </c>
      <c r="B93" s="205"/>
      <c r="C93" s="205"/>
      <c r="D93" s="205"/>
      <c r="E93" s="206"/>
      <c r="F93" s="188" t="e">
        <f>F76</f>
        <v>#REF!</v>
      </c>
      <c r="G93" s="189"/>
      <c r="H93" s="190">
        <f>H76</f>
        <v>5689300</v>
      </c>
      <c r="I93" s="191"/>
      <c r="J93" s="190">
        <f>J76</f>
        <v>5852300</v>
      </c>
      <c r="K93" s="192"/>
      <c r="L93" s="190">
        <f>L76</f>
        <v>5770200</v>
      </c>
      <c r="M93" s="193"/>
    </row>
    <row r="94" spans="1:16" s="29" customFormat="1" ht="48" customHeight="1" thickBot="1" x14ac:dyDescent="0.25">
      <c r="A94" s="207" t="s">
        <v>107</v>
      </c>
      <c r="B94" s="208"/>
      <c r="C94" s="208"/>
      <c r="D94" s="208"/>
      <c r="E94" s="209"/>
      <c r="F94" s="194" t="e">
        <f>F93-F92</f>
        <v>#REF!</v>
      </c>
      <c r="G94" s="195"/>
      <c r="H94" s="196">
        <f>H93-H92</f>
        <v>0</v>
      </c>
      <c r="I94" s="197"/>
      <c r="J94" s="196">
        <f>J93-J92</f>
        <v>0</v>
      </c>
      <c r="K94" s="198"/>
      <c r="L94" s="196">
        <f>L93-L92</f>
        <v>0</v>
      </c>
      <c r="M94" s="199"/>
    </row>
    <row r="95" spans="1:16" s="29" customFormat="1" ht="8.25" customHeight="1" x14ac:dyDescent="0.2">
      <c r="A95" s="1"/>
      <c r="B95" s="1"/>
      <c r="C95" s="200"/>
      <c r="D95" s="152"/>
      <c r="E95" s="1"/>
      <c r="F95" s="1"/>
      <c r="G95" s="1"/>
      <c r="H95" s="2"/>
      <c r="I95" s="2"/>
      <c r="J95" s="2"/>
      <c r="K95" s="2"/>
      <c r="L95" s="2"/>
      <c r="M95" s="1"/>
    </row>
    <row r="96" spans="1:16" s="29" customFormat="1" x14ac:dyDescent="0.2">
      <c r="A96" s="1" t="s">
        <v>108</v>
      </c>
      <c r="B96" s="1"/>
      <c r="C96" s="1"/>
      <c r="D96" s="1"/>
      <c r="E96" s="1"/>
      <c r="F96" s="1"/>
      <c r="G96" s="1"/>
      <c r="H96" s="2"/>
      <c r="I96" s="2"/>
      <c r="J96" s="2"/>
      <c r="K96" s="2"/>
      <c r="L96" s="2"/>
      <c r="M96" s="1"/>
    </row>
    <row r="97" spans="1:13" s="29" customFormat="1" x14ac:dyDescent="0.2">
      <c r="A97" s="1" t="s">
        <v>109</v>
      </c>
      <c r="B97" s="1"/>
      <c r="C97" s="1"/>
      <c r="D97" s="1"/>
      <c r="E97" s="1"/>
      <c r="F97" s="1"/>
      <c r="G97" s="1"/>
      <c r="H97" s="2"/>
      <c r="I97" s="2"/>
      <c r="J97" s="2"/>
      <c r="K97" s="2"/>
      <c r="L97" s="2"/>
      <c r="M97" s="1"/>
    </row>
    <row r="98" spans="1:13" s="29" customFormat="1" x14ac:dyDescent="0.2">
      <c r="A98" s="1"/>
      <c r="B98" s="1"/>
      <c r="C98" s="1"/>
      <c r="D98" s="1"/>
      <c r="E98" s="1"/>
      <c r="F98" s="1"/>
      <c r="G98" s="1"/>
      <c r="H98" s="2"/>
      <c r="I98" s="2"/>
      <c r="J98" s="2"/>
      <c r="K98" s="2"/>
      <c r="L98" s="2"/>
      <c r="M98" s="1"/>
    </row>
    <row r="99" spans="1:13" s="29" customFormat="1" x14ac:dyDescent="0.2">
      <c r="A99" s="1"/>
      <c r="B99" s="1"/>
      <c r="C99" s="1"/>
      <c r="D99" s="1"/>
      <c r="E99" s="1"/>
      <c r="F99" s="1"/>
      <c r="G99" s="1"/>
      <c r="H99" s="2"/>
      <c r="I99" s="2"/>
      <c r="J99" s="2"/>
      <c r="K99" s="2"/>
      <c r="L99" s="2"/>
      <c r="M99" s="1"/>
    </row>
    <row r="100" spans="1:13" s="29" customFormat="1" x14ac:dyDescent="0.2">
      <c r="A100" s="1"/>
      <c r="B100" s="1"/>
      <c r="C100" s="1"/>
      <c r="D100" s="1"/>
      <c r="E100" s="1"/>
      <c r="F100" s="1"/>
      <c r="G100" s="1"/>
      <c r="H100" s="2"/>
      <c r="I100" s="2"/>
      <c r="J100" s="2"/>
      <c r="K100" s="2"/>
      <c r="L100" s="2"/>
      <c r="M100" s="1"/>
    </row>
    <row r="101" spans="1:13" s="29" customFormat="1" x14ac:dyDescent="0.2">
      <c r="A101" s="1"/>
      <c r="B101" s="1"/>
      <c r="C101" s="1"/>
      <c r="D101" s="1"/>
      <c r="E101" s="1"/>
      <c r="F101" s="1"/>
      <c r="G101" s="1"/>
      <c r="H101" s="2"/>
      <c r="I101" s="2"/>
      <c r="J101" s="2"/>
      <c r="K101" s="2"/>
      <c r="L101" s="2"/>
      <c r="M101" s="1"/>
    </row>
    <row r="109" spans="1:13" x14ac:dyDescent="0.2">
      <c r="D109" s="1" t="s">
        <v>110</v>
      </c>
    </row>
  </sheetData>
  <mergeCells count="95">
    <mergeCell ref="A1:E1"/>
    <mergeCell ref="A2:K2"/>
    <mergeCell ref="A3:M3"/>
    <mergeCell ref="A5:D6"/>
    <mergeCell ref="E5:E6"/>
    <mergeCell ref="F5:F6"/>
    <mergeCell ref="H5:I6"/>
    <mergeCell ref="J5:M6"/>
    <mergeCell ref="C18:D18"/>
    <mergeCell ref="A7:D7"/>
    <mergeCell ref="B8:E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30:D30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43:D43"/>
    <mergeCell ref="C32:D32"/>
    <mergeCell ref="C33:D33"/>
    <mergeCell ref="C34:D34"/>
    <mergeCell ref="C35:D35"/>
    <mergeCell ref="C36:D36"/>
    <mergeCell ref="C37:D37"/>
    <mergeCell ref="C38:D38"/>
    <mergeCell ref="C39:D39"/>
    <mergeCell ref="C40:D40"/>
    <mergeCell ref="C41:D41"/>
    <mergeCell ref="C42:D42"/>
    <mergeCell ref="C55:D55"/>
    <mergeCell ref="C44:D44"/>
    <mergeCell ref="C45:D45"/>
    <mergeCell ref="C46:D46"/>
    <mergeCell ref="C47:D47"/>
    <mergeCell ref="C48:D48"/>
    <mergeCell ref="C49:D49"/>
    <mergeCell ref="C50:D50"/>
    <mergeCell ref="C51:D51"/>
    <mergeCell ref="C52:D52"/>
    <mergeCell ref="C53:D53"/>
    <mergeCell ref="C54:D54"/>
    <mergeCell ref="C67:D67"/>
    <mergeCell ref="C56:D56"/>
    <mergeCell ref="C57:D57"/>
    <mergeCell ref="C58:D58"/>
    <mergeCell ref="C59:D59"/>
    <mergeCell ref="C60:D60"/>
    <mergeCell ref="C61:D61"/>
    <mergeCell ref="C62:D62"/>
    <mergeCell ref="C63:D63"/>
    <mergeCell ref="C64:D64"/>
    <mergeCell ref="C65:D65"/>
    <mergeCell ref="C66:D66"/>
    <mergeCell ref="B68:D68"/>
    <mergeCell ref="B69:D69"/>
    <mergeCell ref="B70:E70"/>
    <mergeCell ref="B71:E71"/>
    <mergeCell ref="A74:D75"/>
    <mergeCell ref="E74:E75"/>
    <mergeCell ref="C84:D84"/>
    <mergeCell ref="F74:F75"/>
    <mergeCell ref="H74:I75"/>
    <mergeCell ref="J74:M75"/>
    <mergeCell ref="A76:D76"/>
    <mergeCell ref="B77:E77"/>
    <mergeCell ref="C78:D78"/>
    <mergeCell ref="C79:D79"/>
    <mergeCell ref="C80:D80"/>
    <mergeCell ref="C81:D81"/>
    <mergeCell ref="C82:D82"/>
    <mergeCell ref="C83:D83"/>
    <mergeCell ref="A92:E92"/>
    <mergeCell ref="A93:E93"/>
    <mergeCell ref="A94:E94"/>
    <mergeCell ref="C85:D85"/>
    <mergeCell ref="C86:D86"/>
    <mergeCell ref="B87:D87"/>
    <mergeCell ref="B88:D88"/>
    <mergeCell ref="B89:E89"/>
    <mergeCell ref="B90:E90"/>
  </mergeCells>
  <printOptions horizontalCentered="1"/>
  <pageMargins left="0.19685039370078741" right="0.19685039370078741" top="0.78740157480314965" bottom="0.39370078740157483" header="0.51181102362204722" footer="0.51181102362204722"/>
  <pageSetup paperSize="9" scale="79" fitToHeight="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NR 2026 ZAOKR.</vt:lpstr>
      <vt:lpstr>'NR 2026 ZAOKR.'!Oblast_tisku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Šimečková</dc:creator>
  <cp:lastModifiedBy>Alena Rektoříková</cp:lastModifiedBy>
  <dcterms:created xsi:type="dcterms:W3CDTF">2025-12-02T12:37:55Z</dcterms:created>
  <dcterms:modified xsi:type="dcterms:W3CDTF">2025-12-03T14:28:59Z</dcterms:modified>
</cp:coreProperties>
</file>